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020-20 Propojka\Projekt\Rozpoče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Komunikace'!$C$125:$K$434</definedName>
    <definedName name="_xlnm.Print_Area" localSheetId="1">'SO 101 - Komunikace'!$C$113:$K$434</definedName>
    <definedName name="_xlnm.Print_Titles" localSheetId="1">'SO 101 - Komunikace'!$125:$125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T145"/>
  <c r="J37"/>
  <c r="J36"/>
  <c i="1" r="AY96"/>
  <c i="3" r="J35"/>
  <c i="1" r="AX96"/>
  <c i="3" r="BI146"/>
  <c r="BH146"/>
  <c r="BG146"/>
  <c r="BF146"/>
  <c r="T146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2" r="J37"/>
  <c r="J36"/>
  <c i="1" r="AY95"/>
  <c i="2" r="J35"/>
  <c i="1" r="AX95"/>
  <c i="2" r="BI431"/>
  <c r="BH431"/>
  <c r="BG431"/>
  <c r="BF431"/>
  <c r="T431"/>
  <c r="T430"/>
  <c r="T429"/>
  <c r="R431"/>
  <c r="R430"/>
  <c r="R429"/>
  <c r="P431"/>
  <c r="P430"/>
  <c r="P429"/>
  <c r="BI426"/>
  <c r="BH426"/>
  <c r="BG426"/>
  <c r="BF426"/>
  <c r="T426"/>
  <c r="T425"/>
  <c r="R426"/>
  <c r="R425"/>
  <c r="P426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391"/>
  <c r="BH391"/>
  <c r="BG391"/>
  <c r="BF391"/>
  <c r="T391"/>
  <c r="R391"/>
  <c r="P391"/>
  <c r="BI386"/>
  <c r="BH386"/>
  <c r="BG386"/>
  <c r="BF386"/>
  <c r="T386"/>
  <c r="R386"/>
  <c r="P386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116"/>
  <c i="1" r="L90"/>
  <c r="AM90"/>
  <c r="AM89"/>
  <c r="L89"/>
  <c r="AM87"/>
  <c r="L87"/>
  <c r="L85"/>
  <c r="L84"/>
  <c i="2" r="J431"/>
  <c r="J421"/>
  <c r="J413"/>
  <c r="J273"/>
  <c r="J265"/>
  <c r="J247"/>
  <c r="BK232"/>
  <c r="J203"/>
  <c r="BK191"/>
  <c r="J149"/>
  <c i="1" r="AS94"/>
  <c i="2" r="J382"/>
  <c r="BK376"/>
  <c r="BK298"/>
  <c r="J295"/>
  <c r="J291"/>
  <c r="BK280"/>
  <c r="BK273"/>
  <c r="J261"/>
  <c r="J236"/>
  <c r="J217"/>
  <c r="BK195"/>
  <c r="BK149"/>
  <c r="BK373"/>
  <c r="J362"/>
  <c r="J355"/>
  <c r="J349"/>
  <c r="BK339"/>
  <c r="J335"/>
  <c r="J328"/>
  <c r="J321"/>
  <c r="J312"/>
  <c r="BK301"/>
  <c r="J232"/>
  <c r="BK213"/>
  <c r="BK203"/>
  <c r="BK167"/>
  <c r="BK137"/>
  <c r="J253"/>
  <c r="J191"/>
  <c r="BK157"/>
  <c i="3" r="BK146"/>
  <c r="J142"/>
  <c r="BK139"/>
  <c r="J126"/>
  <c i="2" r="BK370"/>
  <c r="J287"/>
  <c r="J277"/>
  <c r="BK265"/>
  <c r="BK227"/>
  <c r="J210"/>
  <c r="J153"/>
  <c r="J370"/>
  <c r="BK359"/>
  <c r="BK349"/>
  <c r="BK342"/>
  <c r="BK335"/>
  <c r="BK328"/>
  <c r="BK321"/>
  <c r="BK312"/>
  <c r="BK305"/>
  <c r="BK253"/>
  <c r="BK224"/>
  <c r="J206"/>
  <c r="BK179"/>
  <c r="J157"/>
  <c r="J129"/>
  <c r="J213"/>
  <c r="J173"/>
  <c i="3" r="BK126"/>
  <c r="BK123"/>
  <c r="J129"/>
  <c r="BK136"/>
  <c i="2" r="J426"/>
  <c r="BK417"/>
  <c r="BK413"/>
  <c r="BK382"/>
  <c r="BK261"/>
  <c r="BK243"/>
  <c r="BK217"/>
  <c r="BK199"/>
  <c r="BK153"/>
  <c r="BK145"/>
  <c r="BK431"/>
  <c r="BK391"/>
  <c r="BK386"/>
  <c r="J379"/>
  <c r="J373"/>
  <c r="J298"/>
  <c r="BK291"/>
  <c r="BK283"/>
  <c r="J280"/>
  <c r="BK269"/>
  <c r="J243"/>
  <c r="J224"/>
  <c r="BK163"/>
  <c r="BK129"/>
  <c r="BK362"/>
  <c r="BK355"/>
  <c r="J352"/>
  <c r="J346"/>
  <c r="J339"/>
  <c r="BK332"/>
  <c r="BK325"/>
  <c r="BK317"/>
  <c r="BK308"/>
  <c r="J305"/>
  <c r="J239"/>
  <c r="J221"/>
  <c r="J199"/>
  <c r="J163"/>
  <c r="BK133"/>
  <c r="J257"/>
  <c r="J187"/>
  <c r="J141"/>
  <c i="3" r="J146"/>
  <c r="BK129"/>
  <c r="BK132"/>
  <c r="BK142"/>
  <c i="2" r="BK426"/>
  <c r="BK421"/>
  <c r="J417"/>
  <c r="J386"/>
  <c r="J269"/>
  <c r="BK257"/>
  <c r="J227"/>
  <c r="J195"/>
  <c r="BK173"/>
  <c r="J137"/>
  <c r="BK409"/>
  <c r="J391"/>
  <c r="BK379"/>
  <c r="J376"/>
  <c r="BK366"/>
  <c r="BK295"/>
  <c r="BK287"/>
  <c r="J283"/>
  <c r="BK277"/>
  <c r="BK247"/>
  <c r="BK239"/>
  <c r="BK221"/>
  <c r="J179"/>
  <c r="J145"/>
  <c r="J366"/>
  <c r="J359"/>
  <c r="BK352"/>
  <c r="BK346"/>
  <c r="J342"/>
  <c r="J332"/>
  <c r="J325"/>
  <c r="J317"/>
  <c r="J308"/>
  <c r="J301"/>
  <c r="BK236"/>
  <c r="BK210"/>
  <c r="BK187"/>
  <c r="BK141"/>
  <c r="J409"/>
  <c r="BK206"/>
  <c r="J167"/>
  <c r="J133"/>
  <c i="3" r="J132"/>
  <c r="J139"/>
  <c r="J136"/>
  <c r="J123"/>
  <c i="2" l="1" r="T128"/>
  <c r="R231"/>
  <c r="R246"/>
  <c r="P290"/>
  <c r="P316"/>
  <c r="BK390"/>
  <c r="J390"/>
  <c r="J103"/>
  <c r="R390"/>
  <c i="3" r="BK122"/>
  <c r="J122"/>
  <c r="J98"/>
  <c r="R122"/>
  <c r="P135"/>
  <c i="2" r="BK128"/>
  <c r="J128"/>
  <c r="J98"/>
  <c r="BK231"/>
  <c r="J231"/>
  <c r="J99"/>
  <c r="T231"/>
  <c r="T246"/>
  <c r="R290"/>
  <c r="T316"/>
  <c r="T390"/>
  <c i="3" r="T122"/>
  <c r="T135"/>
  <c i="2" r="P128"/>
  <c r="P231"/>
  <c r="P246"/>
  <c r="BK290"/>
  <c r="J290"/>
  <c r="J101"/>
  <c r="T290"/>
  <c r="R316"/>
  <c r="P390"/>
  <c i="3" r="P122"/>
  <c r="P121"/>
  <c r="P120"/>
  <c i="1" r="AU96"/>
  <c i="3" r="BK135"/>
  <c r="J135"/>
  <c r="J99"/>
  <c r="R135"/>
  <c i="2" r="R128"/>
  <c r="BK246"/>
  <c r="J246"/>
  <c r="J100"/>
  <c r="BK316"/>
  <c r="J316"/>
  <c r="J102"/>
  <c i="3" r="BK145"/>
  <c r="J145"/>
  <c r="J100"/>
  <c i="2" r="BK425"/>
  <c r="J425"/>
  <c r="J104"/>
  <c r="BK430"/>
  <c r="J430"/>
  <c r="J106"/>
  <c i="3" r="J114"/>
  <c r="BE129"/>
  <c r="BE139"/>
  <c r="E110"/>
  <c r="BE123"/>
  <c r="BE146"/>
  <c r="F92"/>
  <c r="BE132"/>
  <c r="BE126"/>
  <c r="BE136"/>
  <c r="BE142"/>
  <c i="2" r="F123"/>
  <c r="BE129"/>
  <c r="BE145"/>
  <c r="BE163"/>
  <c r="BE167"/>
  <c r="BE173"/>
  <c r="BE195"/>
  <c r="BE199"/>
  <c r="BE203"/>
  <c r="BE261"/>
  <c r="BE265"/>
  <c r="BE366"/>
  <c r="BE370"/>
  <c r="E85"/>
  <c r="J120"/>
  <c r="BE141"/>
  <c r="BE149"/>
  <c r="BE191"/>
  <c r="BE210"/>
  <c r="BE213"/>
  <c r="BE221"/>
  <c r="BE232"/>
  <c r="BE298"/>
  <c r="BE301"/>
  <c r="BE305"/>
  <c r="BE308"/>
  <c r="BE312"/>
  <c r="BE317"/>
  <c r="BE321"/>
  <c r="BE325"/>
  <c r="BE328"/>
  <c r="BE332"/>
  <c r="BE335"/>
  <c r="BE339"/>
  <c r="BE342"/>
  <c r="BE346"/>
  <c r="BE349"/>
  <c r="BE352"/>
  <c r="BE355"/>
  <c r="BE359"/>
  <c r="BE362"/>
  <c r="BE409"/>
  <c r="BE431"/>
  <c r="BE153"/>
  <c r="BE217"/>
  <c r="BE224"/>
  <c r="BE257"/>
  <c r="BE273"/>
  <c r="BE277"/>
  <c r="BE280"/>
  <c r="BE283"/>
  <c r="BE287"/>
  <c r="BE291"/>
  <c r="BE295"/>
  <c r="BE373"/>
  <c r="BE376"/>
  <c r="BE379"/>
  <c r="BE382"/>
  <c r="BE391"/>
  <c r="BE133"/>
  <c r="BE137"/>
  <c r="BE157"/>
  <c r="BE179"/>
  <c r="BE187"/>
  <c r="BE206"/>
  <c r="BE227"/>
  <c r="BE236"/>
  <c r="BE239"/>
  <c r="BE243"/>
  <c r="BE247"/>
  <c r="BE253"/>
  <c r="BE269"/>
  <c r="BE386"/>
  <c r="BE413"/>
  <c r="BE417"/>
  <c r="BE421"/>
  <c r="BE426"/>
  <c r="F36"/>
  <c i="1" r="BC95"/>
  <c i="3" r="F36"/>
  <c i="1" r="BC96"/>
  <c i="3" r="F35"/>
  <c i="1" r="BB96"/>
  <c i="2" r="J34"/>
  <c i="1" r="AW95"/>
  <c i="3" r="J34"/>
  <c i="1" r="AW96"/>
  <c i="2" r="F37"/>
  <c i="1" r="BD95"/>
  <c i="3" r="F34"/>
  <c i="1" r="BA96"/>
  <c i="3" r="F37"/>
  <c i="1" r="BD96"/>
  <c i="2" r="F34"/>
  <c i="1" r="BA95"/>
  <c i="2" r="F35"/>
  <c i="1" r="BB95"/>
  <c i="2" l="1" r="R127"/>
  <c r="R126"/>
  <c r="P127"/>
  <c r="P126"/>
  <c i="1" r="AU95"/>
  <c i="3" r="T121"/>
  <c r="T120"/>
  <c r="R121"/>
  <c r="R120"/>
  <c i="2" r="T127"/>
  <c r="T126"/>
  <c r="BK429"/>
  <c r="J429"/>
  <c r="J105"/>
  <c i="3" r="BK121"/>
  <c r="J121"/>
  <c r="J97"/>
  <c i="2" r="BK127"/>
  <c r="J127"/>
  <c r="J97"/>
  <c i="1" r="AU94"/>
  <c i="2" r="F33"/>
  <c i="1" r="AZ95"/>
  <c r="BD94"/>
  <c r="W33"/>
  <c r="BB94"/>
  <c r="W31"/>
  <c i="3" r="F33"/>
  <c i="1" r="AZ96"/>
  <c i="2" r="J33"/>
  <c i="1" r="AV95"/>
  <c r="AT95"/>
  <c r="BC94"/>
  <c r="AY94"/>
  <c r="BA94"/>
  <c r="W30"/>
  <c i="3" r="J33"/>
  <c i="1" r="AV96"/>
  <c r="AT96"/>
  <c i="3" l="1" r="BK120"/>
  <c r="J120"/>
  <c r="J96"/>
  <c i="2" r="BK126"/>
  <c r="J126"/>
  <c r="J96"/>
  <c i="1" r="W32"/>
  <c r="AZ94"/>
  <c r="AV94"/>
  <c r="AK29"/>
  <c r="AW94"/>
  <c r="AK30"/>
  <c r="AX94"/>
  <c i="3" l="1" r="J30"/>
  <c i="1" r="AG96"/>
  <c r="W29"/>
  <c i="2" r="J30"/>
  <c i="1" r="AG95"/>
  <c r="AG94"/>
  <c r="AK26"/>
  <c r="AK35"/>
  <c r="AT94"/>
  <c i="2" l="1" r="J39"/>
  <c i="3" r="J39"/>
  <c i="1" r="AN95"/>
  <c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<sst xmlns="http://schemas.openxmlformats.org/spreadsheetml/2006/main">
  <si>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</si>
  <si>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</si>
  <si>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</si>
  <si>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</si>
  <si>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</si>
  <si>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{97defc29-fb52-4bc2-8ec1-50d717fb21f4}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</si>
  <si>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</si>
  <si>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</si>
  <si>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</si>
  <si>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</si>
  <si>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</si>
  <si>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</si>
  <si>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</si>
  <si>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</si>
  <si>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</si>
  <si>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</si>
  <si>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</si>
  <si>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propojovací ulička ul. Lednická a A. Kuběny</t>
  </si>
  <si>
    <t>KSO:</t>
  </si>
  <si>
    <t>822 29</t>
  </si>
  <si>
    <t>CC-CZ:</t>
  </si>
  <si>
    <t>2112</t>
  </si>
  <si>
    <t>Místo:</t>
  </si>
  <si>
    <t>Břeclav</t>
  </si>
  <si>
    <t>Datum:</t>
  </si>
  <si>
    <t>6. 2. 2022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</si>
  <si>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</si>
  <si>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</si>
  <si>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</si>
  <si>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</si>
  <si>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</si>
  <si>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</si>
  <si>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</si>
  <si>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</si>
  <si>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</si>
  <si>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</si>
  <si>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</si>
  <si>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</si>
  <si>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</si>
  <si>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</si>
  <si>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</si>
  <si>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</si>
  <si>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</si>
  <si>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</si>
  <si>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</si>
  <si>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</si>
  <si>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</si>
  <si>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</si>
  <si>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</si>
  <si>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</si>
  <si>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</si>
  <si>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</si>
  <si>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</si>
  <si>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</si>
  <si>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</si>
  <si>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</si>
  <si>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</si>
  <si>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</si>
  <si>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</si>
  <si>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</si>
  <si>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</si>
  <si>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</si>
  <si>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</si>
  <si>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</si>
  <si>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</si>
  <si>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</si>
  <si>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</si>
  <si>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</si>
  <si>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</si>
  <si>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</si>
  <si>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</si>
  <si>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</si>
  <si>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</si>
  <si>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</si>
  <si>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</si>
  <si>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</si>
  <si>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</si>
  <si>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</si>
  <si>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</si>
  <si>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</si>
  <si>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</si>
  <si>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</si>
  <si>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</si>
  <si>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</si>
  <si>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</si>
  <si>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</si>
  <si>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{e7b81ffc-d1b5-40a6-a272-6625d1a8f0d2}</t>
  </si>
  <si>
    <t>2</t>
  </si>
  <si>
    <t>VRN</t>
  </si>
  <si>
    <t>Vedlejší rozpočtové náklady</t>
  </si>
  <si>
    <t>{e804e66c-fba2-4468-853a-903b5231238f}</t>
  </si>
  <si>
    <t>822 29 32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</si>
  <si>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</si>
  <si>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</si>
  <si>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</si>
  <si>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</si>
  <si>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</si>
  <si>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</si>
  <si>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</si>
  <si>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</si>
  <si>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</si>
  <si>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</si>
  <si>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</si>
  <si>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</si>
  <si>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</si>
  <si>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</si>
  <si>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</si>
  <si>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</si>
  <si>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</si>
  <si>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</si>
  <si>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</si>
  <si>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</si>
  <si>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</si>
  <si>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</si>
  <si>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</si>
  <si>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</si>
  <si>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</si>
  <si>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</si>
  <si>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</si>
  <si>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</si>
  <si>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</si>
  <si>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</si>
  <si>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</si>
  <si>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</si>
  <si>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</si>
  <si>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</si>
  <si>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</si>
  <si>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</si>
  <si>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</si>
  <si>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</si>
  <si>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</si>
  <si>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2022 01</t>
  </si>
  <si>
    <t>4</t>
  </si>
  <si>
    <t>1682506459</t>
  </si>
  <si>
    <t>PP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</si>
  <si>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</si>
  <si>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Online PSC</t>
  </si>
  <si>
    <t>https://podminky.urs.cz/item/CS_URS_2022_01/113106142</t>
  </si>
  <si>
    <t>VV</t>
  </si>
  <si>
    <t>"rozebrání chodníku z dlažby 30x30" 37</t>
  </si>
  <si>
    <t>113107330</t>
  </si>
  <si>
    <t>Odstranění podkladu z betonu prostého tl do 100 mm strojně pl do 50 m2</t>
  </si>
  <si>
    <t>974213082</t>
  </si>
  <si>
    <t>Odstranění podkladů nebo krytů strojně plochy jednotlivě do 50 m2 s přemístěním hmot na skládku na vzdálenost do 3 m nebo s naložením na dopravní prostředek z betonu prostého, o tl. vrstvy do 100 mm</t>
  </si>
  <si>
    <t>https://podminky.urs.cz/item/CS_URS_2022_01/113107330</t>
  </si>
  <si>
    <t>"odstranění betonového krytu tl. 100 mm" 3,2</t>
  </si>
  <si>
    <t>3</t>
  </si>
  <si>
    <t>113107142</t>
  </si>
  <si>
    <t>Odstranění podkladu živičného tl přes 50 do 100 mm ručně</t>
  </si>
  <si>
    <t>1916866047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</si>
  <si>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</si>
  <si>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https://podminky.urs.cz/item/CS_URS_2022_01/113107142</t>
  </si>
  <si>
    <t>"ruční odbourání asfaltového krytu podél silniční obruby tl. 100mm" 5,75</t>
  </si>
  <si>
    <t>113154124</t>
  </si>
  <si>
    <t>Frézování živičného krytu tl 100 mm pruh š přes 0,5 do 1 m pl do 500 m2 bez překážek v trase</t>
  </si>
  <si>
    <t>-1653847727</t>
  </si>
  <si>
    <t xml:space="preserve">Frézování živičného podkladu nebo krytu  s naložením na dopravní prostředek plochy do 500 m2 bez překážek v trase pruhu šířky přes 0,5 m do 1 m, tloušťky vrstvy 100 mm</t>
  </si>
  <si>
    <t>https://podminky.urs.cz/item/CS_URS_2022_01/113154124</t>
  </si>
  <si>
    <t>"frézování krytu vozovky" 437</t>
  </si>
  <si>
    <t>5</t>
  </si>
  <si>
    <t>113107322</t>
  </si>
  <si>
    <t>Odstranění podkladu z kameniva drceného tl přes 100 do 200 mm strojně pl do 50 m2</t>
  </si>
  <si>
    <t>-78095003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</si>
  <si>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</si>
  <si>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https://podminky.urs.cz/item/CS_URS_2022_01/113107322</t>
  </si>
  <si>
    <t>"odstranění konstrukce chodníku tl. 200mm" 37</t>
  </si>
  <si>
    <t>6</t>
  </si>
  <si>
    <t>113107164</t>
  </si>
  <si>
    <t>Odstranění podkladu z kameniva drceného tl přes 300 do 400 mm strojně pl přes 50 do 200 m2</t>
  </si>
  <si>
    <t>1128114736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</si>
  <si>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</si>
  <si>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https://podminky.urs.cz/item/CS_URS_2022_01/113107164</t>
  </si>
  <si>
    <t>"odstranění konstrukce vozovky tl. 400mm" 437</t>
  </si>
  <si>
    <t>7</t>
  </si>
  <si>
    <t>113107165</t>
  </si>
  <si>
    <t>Odstranění podkladu z kameniva drceného tl přes 400 do 500 mm strojně pl přes 50 do 200 m2</t>
  </si>
  <si>
    <t>1896360066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</si>
  <si>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</si>
  <si>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https://podminky.urs.cz/item/CS_URS_2022_01/113107165</t>
  </si>
  <si>
    <t>"odstranění konstrukce vjezdů tl. 500mm" 57</t>
  </si>
  <si>
    <t>8</t>
  </si>
  <si>
    <t>113201112</t>
  </si>
  <si>
    <t>Vytrhání obrub silničních ležatých</t>
  </si>
  <si>
    <t>m</t>
  </si>
  <si>
    <t>478525805</t>
  </si>
  <si>
    <t xml:space="preserve">Vytrhání obrub  s vybouráním lože, s přemístěním hmot na skládku na vzdálenost do 3 m nebo s naložením na dopravní prostředek silničních ležatých</t>
  </si>
  <si>
    <t>https://podminky.urs.cz/item/CS_URS_2022_01/113201112</t>
  </si>
  <si>
    <t>"odstranění ležatých silničních obrub" 5</t>
  </si>
  <si>
    <t>"odstranění přídlažbových desek" 11,5</t>
  </si>
  <si>
    <t>Součet</t>
  </si>
  <si>
    <t>9</t>
  </si>
  <si>
    <t>113202111</t>
  </si>
  <si>
    <t>Vytrhání obrub krajníků obrubníků stojatých</t>
  </si>
  <si>
    <t>1600780411</t>
  </si>
  <si>
    <t xml:space="preserve">Vytrhání obrub  s vybouráním lože, s přemístěním hmot na skládku na vzdálenost do 3 m nebo s naložením na dopravní prostředek z krajníků nebo obrubníků stojatých</t>
  </si>
  <si>
    <t>https://podminky.urs.cz/item/CS_URS_2022_01/113202111</t>
  </si>
  <si>
    <t>"odstranění stojatých silničních obrub" 25,7</t>
  </si>
  <si>
    <t>10</t>
  </si>
  <si>
    <t>122251104</t>
  </si>
  <si>
    <t>Odkopávky a prokopávky nezapažené v hornině třídy těžitelnosti I skupiny 3 objem do 500 m3 strojně</t>
  </si>
  <si>
    <t>m3</t>
  </si>
  <si>
    <t>-1100324283</t>
  </si>
  <si>
    <t>Odkopávky a prokopávky nezapažené strojně v hornině třídy těžitelnosti I skupiny 3 přes 100 do 500 m3</t>
  </si>
  <si>
    <t>https://podminky.urs.cz/item/CS_URS_2022_01/122251104</t>
  </si>
  <si>
    <t>"odkop pro konstrukci vozovky mimo zpevněné plochy" 94*0,5</t>
  </si>
  <si>
    <t>"odkop pro sanaci vozovky" 543*0,25</t>
  </si>
  <si>
    <t>11</t>
  </si>
  <si>
    <t>132251102</t>
  </si>
  <si>
    <t>Hloubení rýh nezapažených š do 800 mm v hornině třídy těžitelnosti I skupiny 3 objem do 50 m3 strojně</t>
  </si>
  <si>
    <t>987012554</t>
  </si>
  <si>
    <t>Hloubení nezapažených rýh šířky do 800 mm strojně s urovnáním dna do předepsaného profilu a spádu v hornině třídy těžitelnosti I skupiny 3 přes 20 do 50 m3</t>
  </si>
  <si>
    <t>https://podminky.urs.cz/item/CS_URS_2022_01/132251102</t>
  </si>
  <si>
    <t>"výkop rýhy přípojek DV" 4*0,6*0,4</t>
  </si>
  <si>
    <t>"výkop rýhy drenáže" 128,5*0,5*0,4</t>
  </si>
  <si>
    <t>12</t>
  </si>
  <si>
    <t>162751117</t>
  </si>
  <si>
    <t>Vodorovné přemístění přes 9 000 do 10000 m výkopku/sypaniny z horniny třídy těžitelnosti I skupiny 1 až 3</t>
  </si>
  <si>
    <t>1040387285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</si>
  <si>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</si>
  <si>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</si>
  <si>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"odkop pro konstrukci" 47</t>
  </si>
  <si>
    <t>"odkop pro sanaci" 135,75</t>
  </si>
  <si>
    <t>"hloubení rýh" 26,66</t>
  </si>
  <si>
    <t>"zpětný zásyp za obrubou" -14,925</t>
  </si>
  <si>
    <t>13</t>
  </si>
  <si>
    <t>171201231</t>
  </si>
  <si>
    <t>Poplatek za uložení zeminy a kamení na recyklační skládce (skládkovné) kód odpadu 17 05 04</t>
  </si>
  <si>
    <t>t</t>
  </si>
  <si>
    <t>-1603509965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</si>
  <si>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</si>
  <si>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</si>
  <si>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>194,485*1,8</t>
  </si>
  <si>
    <t>14</t>
  </si>
  <si>
    <t>171251201</t>
  </si>
  <si>
    <t>Uložení sypaniny na skládky nebo meziskládky</t>
  </si>
  <si>
    <t>-345660740</t>
  </si>
  <si>
    <t>Uložení sypaniny na skládky nebo meziskládky bez hutnění s upravením uložené sypaniny do předepsaného tvaru</t>
  </si>
  <si>
    <t>https://podminky.urs.cz/item/CS_URS_2022_01/171251201</t>
  </si>
  <si>
    <t>194,485</t>
  </si>
  <si>
    <t>174151101</t>
  </si>
  <si>
    <t>Zásyp jam, šachet rýh nebo kolem objektů sypaninou se zhutněním</t>
  </si>
  <si>
    <t>-1715945048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</si>
  <si>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</si>
  <si>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</si>
  <si>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"zpětný zásyp za obrubou" 99,5*0,15</t>
  </si>
  <si>
    <t>16</t>
  </si>
  <si>
    <t>174253301</t>
  </si>
  <si>
    <t>Zásyp rýh pro drény hl do 1,0 m</t>
  </si>
  <si>
    <t>1562061829</t>
  </si>
  <si>
    <t>Zásyp rýh pro drény bez zhutnění, pro jakékoliv množství sběrné a svodné drény hloubky do 1 m</t>
  </si>
  <si>
    <t>https://podminky.urs.cz/item/CS_URS_2022_01/174253301</t>
  </si>
  <si>
    <t>"zásyp rýhy drenáže drceným kamenivem 8/16" 25,7</t>
  </si>
  <si>
    <t>17</t>
  </si>
  <si>
    <t>M</t>
  </si>
  <si>
    <t>58343872</t>
  </si>
  <si>
    <t>kamenivo drcené hrubé frakce 8/16</t>
  </si>
  <si>
    <t>1051134163</t>
  </si>
  <si>
    <t>"zásyp drenáže drceným kamenivem" 25,7*2</t>
  </si>
  <si>
    <t>18</t>
  </si>
  <si>
    <t>175111101</t>
  </si>
  <si>
    <t>Obsypání potrubí ručně sypaninou bez prohození, uloženou do 3 m</t>
  </si>
  <si>
    <t>-2000606383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</si>
  <si>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</si>
  <si>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https://podminky.urs.cz/item/CS_URS_2022_01/175111101</t>
  </si>
  <si>
    <t>"obsypání přípojek DV kamenivem těženým" 0,96</t>
  </si>
  <si>
    <t>19</t>
  </si>
  <si>
    <t>58331351</t>
  </si>
  <si>
    <t>kamenivo těžené drobné frakce 0/4</t>
  </si>
  <si>
    <t>2128040753</t>
  </si>
  <si>
    <t>"obsyp přípojek DV" 0,96*2</t>
  </si>
  <si>
    <t>20</t>
  </si>
  <si>
    <t>181311103</t>
  </si>
  <si>
    <t>Rozprostření ornice tl vrstvy do 200 mm v rovině nebo ve svahu do 1:5 ručně</t>
  </si>
  <si>
    <t>-1380764515</t>
  </si>
  <si>
    <t>Rozprostření a urovnání ornice v rovině nebo ve svahu sklonu do 1:5 ručně při souvislé ploše, tl. vrstvy do 200 mm</t>
  </si>
  <si>
    <t>https://podminky.urs.cz/item/CS_URS_2022_01/181311103</t>
  </si>
  <si>
    <t>"ohumusování za obrubou tl. 100mm" 98,7</t>
  </si>
  <si>
    <t>181411131</t>
  </si>
  <si>
    <t>Založení parkového trávníku výsevem pl do 1000 m2 v rovině a ve svahu do 1:5</t>
  </si>
  <si>
    <t>-1169662548</t>
  </si>
  <si>
    <t>Založení trávníku na půdě předem připravené plochy do 1000 m2 výsevem včetně utažení parkového v rovině nebo na svahu do 1:5</t>
  </si>
  <si>
    <t>https://podminky.urs.cz/item/CS_URS_2022_01/181411131</t>
  </si>
  <si>
    <t>"zatravnění za obrubou" 98,7</t>
  </si>
  <si>
    <t>22</t>
  </si>
  <si>
    <t>00572410</t>
  </si>
  <si>
    <t>osivo směs travní parková</t>
  </si>
  <si>
    <t>kg</t>
  </si>
  <si>
    <t>-979800442</t>
  </si>
  <si>
    <t>98,7*0,045</t>
  </si>
  <si>
    <t>23</t>
  </si>
  <si>
    <t>10364101</t>
  </si>
  <si>
    <t xml:space="preserve">zemina pro terénní úpravy -  ornice</t>
  </si>
  <si>
    <t>2050971805</t>
  </si>
  <si>
    <t>"ornice" 98,7*0,1*1,8</t>
  </si>
  <si>
    <t>24</t>
  </si>
  <si>
    <t>181951112</t>
  </si>
  <si>
    <t>Úprava pláně v hornině třídy těžitelnosti I skupiny 1 až 3 se zhutněním strojně</t>
  </si>
  <si>
    <t>-982500323</t>
  </si>
  <si>
    <t>Úprava pláně vyrovnáním výškových rozdílů strojně v hornině třídy těžitelnosti I, skupiny 1 až 3 se zhutněním</t>
  </si>
  <si>
    <t>https://podminky.urs.cz/item/CS_URS_2022_01/181951112</t>
  </si>
  <si>
    <t>"úprava pláně" 621</t>
  </si>
  <si>
    <t>Zakládání</t>
  </si>
  <si>
    <t>25</t>
  </si>
  <si>
    <t>211971110</t>
  </si>
  <si>
    <t>Zřízení opláštění žeber nebo trativodů geotextilií v rýze nebo zářezu sklonu do 1:2</t>
  </si>
  <si>
    <t>-1184599893</t>
  </si>
  <si>
    <t xml:space="preserve">Zřízení opláštění výplně z geotextilie odvodňovacích žeber nebo trativodů  v rýze nebo zářezu se stěnami šikmými o sklonu do 1:2</t>
  </si>
  <si>
    <t>https://podminky.urs.cz/item/CS_URS_2022_01/211971110</t>
  </si>
  <si>
    <t>"opláštění drenáže geotextílií" 128,5*1,8</t>
  </si>
  <si>
    <t>26</t>
  </si>
  <si>
    <t>69311081</t>
  </si>
  <si>
    <t>geotextilie netkaná separační, ochranná, filtrační, drenážní PES 300g/m2</t>
  </si>
  <si>
    <t>1350136831</t>
  </si>
  <si>
    <t>"opláštění drenáže, 10% ztratné" 231,3*1,1</t>
  </si>
  <si>
    <t>27</t>
  </si>
  <si>
    <t>212752101</t>
  </si>
  <si>
    <t>Trativod z drenážních trubek korugovaných PE-HD SN 4 perforace 360° včetně lože otevřený výkop DN 100 pro liniové stavby</t>
  </si>
  <si>
    <t>-384023419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</si>
  <si>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</si>
  <si>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https://podminky.urs.cz/item/CS_URS_2022_01/212752101</t>
  </si>
  <si>
    <t>128,5</t>
  </si>
  <si>
    <t>28</t>
  </si>
  <si>
    <t>28611223</t>
  </si>
  <si>
    <t>trubka drenážní flexibilní celoperforovaná PVC-U SN 4 DN 100 pro meliorace, dočasné nebo odlehčovací drenáže</t>
  </si>
  <si>
    <t>2083774414</t>
  </si>
  <si>
    <t>"drenážní trubka DN 100 SN 4" 128,5</t>
  </si>
  <si>
    <t>Komunikace pozemní</t>
  </si>
  <si>
    <t>29</t>
  </si>
  <si>
    <t>564851111</t>
  </si>
  <si>
    <t>Podklad ze štěrkodrtě ŠD plochy přes 100 m2 tl 150 mm</t>
  </si>
  <si>
    <t>-879174990</t>
  </si>
  <si>
    <t>Podklad ze štěrkodrti ŠD s rozprostřením a zhutněním plochy přes 100 m2, po zhutnění tl. 150 mm</t>
  </si>
  <si>
    <t>https://podminky.urs.cz/item/CS_URS_2022_01/564851111</t>
  </si>
  <si>
    <t xml:space="preserve">"podkladní vrstva chodníku ze štěrkodrti ŠD 0/32 tl. 150 mm"   57</t>
  </si>
  <si>
    <t xml:space="preserve">"podkladní vrstva vozovky ze štěrkodrti ŠD 0/32 tl. 150 mm"   466</t>
  </si>
  <si>
    <t>30</t>
  </si>
  <si>
    <t>564861111</t>
  </si>
  <si>
    <t>Podklad ze štěrkodrtě ŠD plochy přes 100 m2 tl 200 mm</t>
  </si>
  <si>
    <t>-476845748</t>
  </si>
  <si>
    <t>Podklad ze štěrkodrti ŠD s rozprostřením a zhutněním plochy přes 100 m2, po zhutnění tl. 200 mm</t>
  </si>
  <si>
    <t>https://podminky.urs.cz/item/CS_URS_2022_01/564861111</t>
  </si>
  <si>
    <t xml:space="preserve">"podkladní vrstva vozovky ze štěrkodrti ŠD 0/63 tl. 200 mm"   530,5</t>
  </si>
  <si>
    <t>31</t>
  </si>
  <si>
    <t>564871111</t>
  </si>
  <si>
    <t>Podklad ze štěrkodrtě ŠD plochy přes 100 m2 tl 250 mm</t>
  </si>
  <si>
    <t>-134250895</t>
  </si>
  <si>
    <t>Podklad ze štěrkodrti ŠD s rozprostřením a zhutněním plochy přes 100 m2, po zhutnění tl. 250 mm</t>
  </si>
  <si>
    <t>https://podminky.urs.cz/item/CS_URS_2022_01/564871111</t>
  </si>
  <si>
    <t xml:space="preserve">"sanační vrstva vozovky ze štěrkodrti ŠD 0/63 tl. 250 mm"   530,5</t>
  </si>
  <si>
    <t>32</t>
  </si>
  <si>
    <t>567122111</t>
  </si>
  <si>
    <t>Podklad ze směsi stmelené cementem SC C 8/10 (KSC I) tl 120 mm</t>
  </si>
  <si>
    <t>-1678074534</t>
  </si>
  <si>
    <t>Podklad ze směsi stmelené cementem SC bez dilatačních spár, s rozprostřením a zhutněním SC C 8/10 (KSC I), po zhutnění tl. 120 mm</t>
  </si>
  <si>
    <t>https://podminky.urs.cz/item/CS_URS_2022_01/567122111</t>
  </si>
  <si>
    <t>"dobetonování podél silniční obruby" 11,5*0.3</t>
  </si>
  <si>
    <t>33</t>
  </si>
  <si>
    <t>573191111</t>
  </si>
  <si>
    <t>Postřik infiltrační kationaktivní emulzí v množství 1 kg/m2</t>
  </si>
  <si>
    <t>-1003983454</t>
  </si>
  <si>
    <t>Postřik infiltrační kationaktivní emulzí v množství 1,00 kg/m2</t>
  </si>
  <si>
    <t>https://podminky.urs.cz/item/CS_URS_2022_01/573191111</t>
  </si>
  <si>
    <t>"infiltrační postřik 0,6kg/m2" 3,45</t>
  </si>
  <si>
    <t>34</t>
  </si>
  <si>
    <t>577154111</t>
  </si>
  <si>
    <t>Asfaltový beton vrstva obrusná ACO 11 (ABS) tř. I tl 60 mm š do 3 m z nemodifikovaného asfaltu</t>
  </si>
  <si>
    <t>407822280</t>
  </si>
  <si>
    <t xml:space="preserve">Asfaltový beton vrstva obrusná ACO 11 (ABS)  s rozprostřením a se zhutněním z nemodifikovaného asfaltu v pruhu šířky do 3 m tř. I, po zhutnění tl. 60 mm</t>
  </si>
  <si>
    <t>https://podminky.urs.cz/item/CS_URS_2022_01/577154111</t>
  </si>
  <si>
    <t>"ruční pokládka asfaltobetonu ACO 11 podél silniční obruby" 3,45</t>
  </si>
  <si>
    <t>35</t>
  </si>
  <si>
    <t>596211111</t>
  </si>
  <si>
    <t>Kladení zámkové dlažby komunikací pro pěší ručně tl 60 mm skupiny A pl přes 50 do 100 m2</t>
  </si>
  <si>
    <t>976085593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</si>
  <si>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</si>
  <si>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https://podminky.urs.cz/item/CS_URS_2022_01/596211111</t>
  </si>
  <si>
    <t>"nový kryt chodníku" 56,6</t>
  </si>
  <si>
    <t>36</t>
  </si>
  <si>
    <t>59245018</t>
  </si>
  <si>
    <t>dlažba tvar obdélník betonová 200x100x60mm přírodní</t>
  </si>
  <si>
    <t>1429748392</t>
  </si>
  <si>
    <t>"dlažba obdelníková 200x100x60, přírodní šedá, 2%ztratné" 55*1.02</t>
  </si>
  <si>
    <t>37</t>
  </si>
  <si>
    <t>59245006</t>
  </si>
  <si>
    <t>dlažba tvar obdélník betonová pro nevidomé 200x100x60mm barevná</t>
  </si>
  <si>
    <t>645692210</t>
  </si>
  <si>
    <t>"varovný pás, dlažba 200x100x60 slepecká, červená, 2% ztratné" 1,6*1.02</t>
  </si>
  <si>
    <t>38</t>
  </si>
  <si>
    <t>596212213</t>
  </si>
  <si>
    <t>Kladení zámkové dlažby pozemních komunikací ručně tl 80 mm skupiny A pl přes 300 m2</t>
  </si>
  <si>
    <t>355746683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</si>
  <si>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</si>
  <si>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https://podminky.urs.cz/item/CS_URS_2022_01/596212213</t>
  </si>
  <si>
    <t>"nový kryt vozovky" 466</t>
  </si>
  <si>
    <t>39</t>
  </si>
  <si>
    <t>59245030</t>
  </si>
  <si>
    <t>dlažba tvar čtverec betonová 200x200x80mm přírodní</t>
  </si>
  <si>
    <t>-85102978</t>
  </si>
  <si>
    <t>"nový kryt vozovky, dlažba čtvercová 200x200x80, přírodní, 2% ztratné" 466*1.02</t>
  </si>
  <si>
    <t>Trubní vedení</t>
  </si>
  <si>
    <t>40</t>
  </si>
  <si>
    <t>871315221</t>
  </si>
  <si>
    <t>Kanalizační potrubí z tvrdého PVC jednovrstvé tuhost třídy SN8 DN 160</t>
  </si>
  <si>
    <t>1168466142</t>
  </si>
  <si>
    <t>Kanalizační potrubí z tvrdého PVC v otevřeném výkopu ve sklonu do 20 %, hladkého plnostěnného jednovrstvého, tuhost třídy SN 8 DN 160</t>
  </si>
  <si>
    <t>https://podminky.urs.cz/item/CS_URS_2022_01/871315221</t>
  </si>
  <si>
    <t>"přípojky DV včetně dodání trub DN 150 SN 8" 4</t>
  </si>
  <si>
    <t>41</t>
  </si>
  <si>
    <t>837355121R</t>
  </si>
  <si>
    <t>Výsek a montáž kameninové odbočné tvarovky DN 150</t>
  </si>
  <si>
    <t>kus</t>
  </si>
  <si>
    <t>-1578294678</t>
  </si>
  <si>
    <t xml:space="preserve">Výsek a montáž kameninové odbočné tvarovky na kameninovém potrubí  DN 200</t>
  </si>
  <si>
    <t>"napojení přípojek DV z PVC DN 150 na stávající kameninovou kanalizaci DN 200 pomocí sedlové odbočky" 2</t>
  </si>
  <si>
    <t>42</t>
  </si>
  <si>
    <t>28651090</t>
  </si>
  <si>
    <t>odbočka navrtávací PVC-U DN 150/90°</t>
  </si>
  <si>
    <t>1015969582</t>
  </si>
  <si>
    <t>"sedlová odbočka pro přípojky DN 150" 2</t>
  </si>
  <si>
    <t>43</t>
  </si>
  <si>
    <t>877315211</t>
  </si>
  <si>
    <t>Montáž tvarovek z tvrdého PVC-systém KG nebo z polypropylenu-systém KG 2000 jednoosé DN 160</t>
  </si>
  <si>
    <t>1449837779</t>
  </si>
  <si>
    <t xml:space="preserve">Montáž tvarovek na kanalizačním potrubí z trub z plastu  z tvrdého PVC nebo z polypropylenu v otevřeném výkopu jednoosých DN 160</t>
  </si>
  <si>
    <t>https://podminky.urs.cz/item/CS_URS_2022_01/877315211</t>
  </si>
  <si>
    <t>"tvarovky na přípojce DV" 4</t>
  </si>
  <si>
    <t>44</t>
  </si>
  <si>
    <t>28611362</t>
  </si>
  <si>
    <t>koleno kanalizace PVC KG 160x67°</t>
  </si>
  <si>
    <t>-1160290665</t>
  </si>
  <si>
    <t>45</t>
  </si>
  <si>
    <t>899331111</t>
  </si>
  <si>
    <t>Výšková úprava uličního vstupu nebo vpusti do 200 mm zvýšením poklopu</t>
  </si>
  <si>
    <t>1977553730</t>
  </si>
  <si>
    <t xml:space="preserve">Výšková úprava uličního vstupu nebo vpusti do 200 mm  zvýšením poklopu</t>
  </si>
  <si>
    <t>https://podminky.urs.cz/item/CS_URS_2022_01/899331111</t>
  </si>
  <si>
    <t>"výšková úprava šachty kanalizace" 2</t>
  </si>
  <si>
    <t>46</t>
  </si>
  <si>
    <t>899431111</t>
  </si>
  <si>
    <t>Výšková úprava uličního vstupu nebo vpusti do 200 mm zvýšením krycího hrnce, šoupěte nebo hydrantu</t>
  </si>
  <si>
    <t>-1386969464</t>
  </si>
  <si>
    <t xml:space="preserve">Výšková úprava uličního vstupu nebo vpusti do 200 mm  zvýšením krycího hrnce, šoupěte nebo hydrantu bez úpravy armatur</t>
  </si>
  <si>
    <t>https://podminky.urs.cz/item/CS_URS_2022_01/899431111</t>
  </si>
  <si>
    <t>"výšková úprava krycího hrnce" 1</t>
  </si>
  <si>
    <t>Ostatní konstrukce a práce, bourání</t>
  </si>
  <si>
    <t>47</t>
  </si>
  <si>
    <t>914111111</t>
  </si>
  <si>
    <t>Montáž svislé dopravní značky do velikosti 1 m2 objímkami na sloupek nebo konzolu</t>
  </si>
  <si>
    <t>-1395867754</t>
  </si>
  <si>
    <t xml:space="preserve">Montáž svislé dopravní značky základní  velikosti do 1 m2 objímkami na sloupky nebo konzoly</t>
  </si>
  <si>
    <t>https://podminky.urs.cz/item/CS_URS_2022_01/914111111</t>
  </si>
  <si>
    <t>"montáž na sloupek" 1</t>
  </si>
  <si>
    <t>48</t>
  </si>
  <si>
    <t>914111112</t>
  </si>
  <si>
    <t>Montáž svislé dopravní značky do velikosti 1 m2 páskováním na sloup</t>
  </si>
  <si>
    <t>-924979429</t>
  </si>
  <si>
    <t xml:space="preserve">Montáž svislé dopravní značky základní  velikosti do 1 m2 páskováním na sloupy</t>
  </si>
  <si>
    <t>https://podminky.urs.cz/item/CS_URS_2022_01/914111112</t>
  </si>
  <si>
    <t>"montáž na sloup VO" 1</t>
  </si>
  <si>
    <t>49</t>
  </si>
  <si>
    <t>40445620</t>
  </si>
  <si>
    <t>zákazové, příkazové dopravní značky B1-B34, C1-15 700mm</t>
  </si>
  <si>
    <t>-2037056662</t>
  </si>
  <si>
    <t>"dopravní značka B11" 2</t>
  </si>
  <si>
    <t>50</t>
  </si>
  <si>
    <t>914511112</t>
  </si>
  <si>
    <t>Montáž sloupku dopravních značek délky do 3,5 m s betonovým základem a patkou</t>
  </si>
  <si>
    <t>-669586712</t>
  </si>
  <si>
    <t xml:space="preserve">Montáž sloupku dopravních značek  délky do 3,5 m do hliníkové patky</t>
  </si>
  <si>
    <t>https://podminky.urs.cz/item/CS_URS_2022_01/914511112</t>
  </si>
  <si>
    <t>51</t>
  </si>
  <si>
    <t>40445225</t>
  </si>
  <si>
    <t>sloupek pro dopravní značku Zn D 60mm v 3,5m</t>
  </si>
  <si>
    <t>1901310893</t>
  </si>
  <si>
    <t>52</t>
  </si>
  <si>
    <t>915491211</t>
  </si>
  <si>
    <t>Osazení vodícího proužku z betonových desek do betonového lože tl do 100 mm š proužku 250 mm</t>
  </si>
  <si>
    <t>-1399524918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</si>
  <si>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</si>
  <si>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https://podminky.urs.cz/item/CS_URS_2022_01/915491211</t>
  </si>
  <si>
    <t>"osazení přídlažbových desek 500x250x100 do lože z betonu C20/25 XF3" 140</t>
  </si>
  <si>
    <t>53</t>
  </si>
  <si>
    <t>59218002</t>
  </si>
  <si>
    <t>krajník betonový silniční 500x250x100mm</t>
  </si>
  <si>
    <t>552053964</t>
  </si>
  <si>
    <t>"betonová přídlažbová deska 500x250x100" 140*1,02</t>
  </si>
  <si>
    <t>54</t>
  </si>
  <si>
    <t>916131213</t>
  </si>
  <si>
    <t>Osazení silničního obrubníku betonového stojatého s boční opěrou do lože z betonu prostého</t>
  </si>
  <si>
    <t>-124458818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</si>
  <si>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</si>
  <si>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</si>
  <si>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"osazení silničního obrubníku do lože z betonu C20/25 XF3" 161</t>
  </si>
  <si>
    <t>55</t>
  </si>
  <si>
    <t>59217029</t>
  </si>
  <si>
    <t>obrubník betonový silniční nájezdový 1000x150x150mm</t>
  </si>
  <si>
    <t>-223638718</t>
  </si>
  <si>
    <t>"silniční obrubník nájezdový, 2% ztratné" 34*1.02</t>
  </si>
  <si>
    <t>56</t>
  </si>
  <si>
    <t>59217030</t>
  </si>
  <si>
    <t>obrubník betonový silniční přechodový 1000x150x150-250mm</t>
  </si>
  <si>
    <t>1930933689</t>
  </si>
  <si>
    <t>"silniční obrubník přechodový" 2</t>
  </si>
  <si>
    <t>57</t>
  </si>
  <si>
    <t>59217031</t>
  </si>
  <si>
    <t>obrubník betonový silniční 1000x150x250mm</t>
  </si>
  <si>
    <t>-667424859</t>
  </si>
  <si>
    <t>"silniční obrubník stojatý, 2% ztatné" 125*1.02</t>
  </si>
  <si>
    <t>58</t>
  </si>
  <si>
    <t>916231213</t>
  </si>
  <si>
    <t>Osazení chodníkového obrubníku betonového stojatého s boční opěrou do lože z betonu prostého</t>
  </si>
  <si>
    <t>-724454782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</si>
  <si>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</si>
  <si>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</si>
  <si>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"osazení chodníkového obrubníku do lože z betonu C20/25 XF3" 44</t>
  </si>
  <si>
    <t>59</t>
  </si>
  <si>
    <t>59217017</t>
  </si>
  <si>
    <t>obrubník betonový chodníkový 1000x100x250mm</t>
  </si>
  <si>
    <t>1036999193</t>
  </si>
  <si>
    <t>"chodníkový obrubník, 2% ztatné" 44*1.02</t>
  </si>
  <si>
    <t>60</t>
  </si>
  <si>
    <t>919732221</t>
  </si>
  <si>
    <t>Styčná spára napojení nového živičného povrchu na stávající za tepla š 15 mm hl 25 mm bez prořezání</t>
  </si>
  <si>
    <t>-1103038241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</si>
  <si>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</si>
  <si>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https://podminky.urs.cz/item/CS_URS_2022_01/919732221</t>
  </si>
  <si>
    <t>"spára podél úpravy silniční obruby na vjezdu" 12</t>
  </si>
  <si>
    <t>61</t>
  </si>
  <si>
    <t>919735112</t>
  </si>
  <si>
    <t>Řezání stávajícího živičného krytu hl přes 50 do 100 mm</t>
  </si>
  <si>
    <t>535473605</t>
  </si>
  <si>
    <t xml:space="preserve">Řezání stávajícího živičného krytu nebo podkladu  hloubky přes 50 do 100 mm</t>
  </si>
  <si>
    <t>https://podminky.urs.cz/item/CS_URS_2022_01/919735112</t>
  </si>
  <si>
    <t>"řezání asfaltového krytu podél silniční obruby a vjezdu" 12</t>
  </si>
  <si>
    <t>62</t>
  </si>
  <si>
    <t>935113112R</t>
  </si>
  <si>
    <t>Osazení odvodňovacího polymerbetonového žlabu s krycím roštem šířky přes 200 mm</t>
  </si>
  <si>
    <t>-806887066</t>
  </si>
  <si>
    <t xml:space="preserve">Osazení odvodňovacího žlabu s krycím roštem  polymerbetonového šířky přes 200 mm</t>
  </si>
  <si>
    <t>"zřízení bodové vpusti MEADRAIN SV2000" 2</t>
  </si>
  <si>
    <t>63</t>
  </si>
  <si>
    <t>56241494R</t>
  </si>
  <si>
    <t>horní díl vpusti zátěž A15-D 400kN pro žlaby z polymerbetonu š 200mm</t>
  </si>
  <si>
    <t>413809582</t>
  </si>
  <si>
    <t>horní díl vpusti zátěž A15-D 400kN pro žlaby z PE š 300mm</t>
  </si>
  <si>
    <t>"MEADRAIN SV 2000 Horní díl vpusti" 2</t>
  </si>
  <si>
    <t>64</t>
  </si>
  <si>
    <t>56241498R</t>
  </si>
  <si>
    <t>spodní díl vpusti dlouhý s předformovaným odtokem DN 160/200 pro žlaby z polymerbetonu š 200mm</t>
  </si>
  <si>
    <t>-1620089394</t>
  </si>
  <si>
    <t>spodní díl vpusti dlouhý s předformovaným odtokem DN 160/200 pro žlaby z PE š 300mm</t>
  </si>
  <si>
    <t>"MEADRAIN SV 2000, spodní díl vpusti krátký s hrdlem DN160" 2</t>
  </si>
  <si>
    <t>65</t>
  </si>
  <si>
    <t>56241032</t>
  </si>
  <si>
    <t>rošt můstkový C250 litina dl 0,5m pro žlab PE š 200mm</t>
  </si>
  <si>
    <t>1305510730</t>
  </si>
  <si>
    <t>"litinový můstkový rošt pro polymerbetonový žlab, 500x200" 2*0,5</t>
  </si>
  <si>
    <t>66</t>
  </si>
  <si>
    <t>966006132</t>
  </si>
  <si>
    <t>Odstranění značek dopravních nebo orientačních se sloupky s betonovými patkami</t>
  </si>
  <si>
    <t>-1063364507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</si>
  <si>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</si>
  <si>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https://podminky.urs.cz/item/CS_URS_2022_01/966006132</t>
  </si>
  <si>
    <t>67</t>
  </si>
  <si>
    <t>966006211</t>
  </si>
  <si>
    <t>Odstranění svislých dopravních značek ze sloupů, sloupků nebo konzol</t>
  </si>
  <si>
    <t>-2065293423</t>
  </si>
  <si>
    <t xml:space="preserve">Odstranění (demontáž) svislých dopravních značek  s odklizením materiálu na skládku na vzdálenost do 20 m nebo s naložením na dopravní prostředek ze sloupů, sloupků nebo konzol</t>
  </si>
  <si>
    <t>https://podminky.urs.cz/item/CS_URS_2022_01/966006211</t>
  </si>
  <si>
    <t>997</t>
  </si>
  <si>
    <t>Přesun sutě</t>
  </si>
  <si>
    <t>68</t>
  </si>
  <si>
    <t>997211511</t>
  </si>
  <si>
    <t>Vodorovná doprava suti po suchu na vzdálenost do 1 km</t>
  </si>
  <si>
    <t>1184005399</t>
  </si>
  <si>
    <t xml:space="preserve">Vodorovná doprava suti nebo vybouraných hmot  suti se složením a hrubým urovnáním, na vzdálenost do 1 km</t>
  </si>
  <si>
    <t>https://podminky.urs.cz/item/CS_URS_2022_01/997211511</t>
  </si>
  <si>
    <t>"Beton"</t>
  </si>
  <si>
    <t>"silniční obruba" 30,7*0,205</t>
  </si>
  <si>
    <t>"přídlažbová deska" 11,5*0,205</t>
  </si>
  <si>
    <t>"dlažba 30x30" 37*0,04*2,2</t>
  </si>
  <si>
    <t>"betonový kryt" 3,2*0,1*2,2</t>
  </si>
  <si>
    <t>Mezisoučet</t>
  </si>
  <si>
    <t>"Kamenivo"</t>
  </si>
  <si>
    <t>"odkop konstrukce vozovky" 437*0,4*2</t>
  </si>
  <si>
    <t>"odkop konstrukce vjezdů" 57*0,5*2</t>
  </si>
  <si>
    <t>"odkop konstrukce chodníku" 37*0,2*2</t>
  </si>
  <si>
    <t>"Asfalt"</t>
  </si>
  <si>
    <t>"odstranění krytu vozovky" 437*0,1*2,4</t>
  </si>
  <si>
    <t>69</t>
  </si>
  <si>
    <t>997211519</t>
  </si>
  <si>
    <t>Příplatek ZKD 1 km u vodorovné dopravy suti</t>
  </si>
  <si>
    <t>-650902546</t>
  </si>
  <si>
    <t xml:space="preserve">Vodorovná doprava suti nebo vybouraných hmot  suti se složením a hrubým urovnáním, na vzdálenost Příplatek k ceně za každý další i započatý 1 km přes 1 km</t>
  </si>
  <si>
    <t>https://podminky.urs.cz/item/CS_URS_2022_01/997211519</t>
  </si>
  <si>
    <t>"dalších 19 km" 538,892*19</t>
  </si>
  <si>
    <t>70</t>
  </si>
  <si>
    <t>997221861</t>
  </si>
  <si>
    <t>Poplatek za uložení stavebního odpadu na recyklační skládce (skládkovné) z prostého betonu pod kódem 17 01 01</t>
  </si>
  <si>
    <t>-1737314691</t>
  </si>
  <si>
    <t>Poplatek za uložení stavebního odpadu na recyklační skládce (skládkovné) z prostého betonu zatříděného do Katalogu odpadů pod kódem 17 01 01</t>
  </si>
  <si>
    <t>https://podminky.urs.cz/item/CS_URS_2022_01/997221861</t>
  </si>
  <si>
    <t>12,612</t>
  </si>
  <si>
    <t>71</t>
  </si>
  <si>
    <t>997221873</t>
  </si>
  <si>
    <t>-726333505</t>
  </si>
  <si>
    <t>https://podminky.urs.cz/item/CS_URS_2022_01/997221873</t>
  </si>
  <si>
    <t>421,4</t>
  </si>
  <si>
    <t>72</t>
  </si>
  <si>
    <t>997221875</t>
  </si>
  <si>
    <t>Poplatek za uložení stavebního odpadu na recyklační skládce (skládkovné) asfaltového bez obsahu dehtu zatříděného do Katalogu odpadů pod kódem 17 03 02</t>
  </si>
  <si>
    <t>1030931580</t>
  </si>
  <si>
    <t>https://podminky.urs.cz/item/CS_URS_2022_01/997221875</t>
  </si>
  <si>
    <t>104,88</t>
  </si>
  <si>
    <t>998</t>
  </si>
  <si>
    <t>Přesun hmot</t>
  </si>
  <si>
    <t>73</t>
  </si>
  <si>
    <t>998223011</t>
  </si>
  <si>
    <t>Přesun hmot pro pozemní komunikace s krytem dlážděným</t>
  </si>
  <si>
    <t>1600390394</t>
  </si>
  <si>
    <t xml:space="preserve">Přesun hmot pro pozemní komunikace s krytem dlážděným  dopravní vzdálenost do 200 m jakékoliv délky objektu</t>
  </si>
  <si>
    <t>https://podminky.urs.cz/item/CS_URS_2022_01/998223011</t>
  </si>
  <si>
    <t>PSV</t>
  </si>
  <si>
    <t>Práce a dodávky PSV</t>
  </si>
  <si>
    <t>711</t>
  </si>
  <si>
    <t>Izolace proti vodě, vlhkosti a plynům</t>
  </si>
  <si>
    <t>74</t>
  </si>
  <si>
    <t>711161215</t>
  </si>
  <si>
    <t>Izolace proti zemní vlhkosti nopovou fólií svislá, nopek v 20,0 mm, tl do 1,0 mm</t>
  </si>
  <si>
    <t>-1860792767</t>
  </si>
  <si>
    <t>Izolace proti zemní vlhkosti a beztlakové vodě nopovými fóliemi na ploše svislé S vrstva ochranná, odvětrávací a drenážní výška nopku 20,0 mm, tl. fólie do 1,0 mm</t>
  </si>
  <si>
    <t>https://podminky.urs.cz/item/CS_URS_2022_01/711161215</t>
  </si>
  <si>
    <t>"izolace při styku s objektem š.0,5m" 112*0,5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</si>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</sst>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42" TargetMode="External" /><Relationship Id="rId2" Type="http://schemas.openxmlformats.org/officeDocument/2006/relationships/hyperlink" Target="https://podminky.urs.cz/item/CS_URS_2022_01/113107330" TargetMode="External" /><Relationship Id="rId3" Type="http://schemas.openxmlformats.org/officeDocument/2006/relationships/hyperlink" Target="https://podminky.urs.cz/item/CS_URS_2022_01/113107142" TargetMode="External" /><Relationship Id="rId4" Type="http://schemas.openxmlformats.org/officeDocument/2006/relationships/hyperlink" Target="https://podminky.urs.cz/item/CS_URS_2022_01/113154124" TargetMode="External" /><Relationship Id="rId5" Type="http://schemas.openxmlformats.org/officeDocument/2006/relationships/hyperlink" Target="https://podminky.urs.cz/item/CS_URS_2022_01/113107322" TargetMode="External" /><Relationship Id="rId6" Type="http://schemas.openxmlformats.org/officeDocument/2006/relationships/hyperlink" Target="https://podminky.urs.cz/item/CS_URS_2022_01/113107164" TargetMode="External" /><Relationship Id="rId7" Type="http://schemas.openxmlformats.org/officeDocument/2006/relationships/hyperlink" Target="https://podminky.urs.cz/item/CS_URS_2022_01/113107165" TargetMode="External" /><Relationship Id="rId8" Type="http://schemas.openxmlformats.org/officeDocument/2006/relationships/hyperlink" Target="https://podminky.urs.cz/item/CS_URS_2022_01/113201112" TargetMode="External" /><Relationship Id="rId9" Type="http://schemas.openxmlformats.org/officeDocument/2006/relationships/hyperlink" Target="https://podminky.urs.cz/item/CS_URS_2022_01/113202111" TargetMode="External" /><Relationship Id="rId10" Type="http://schemas.openxmlformats.org/officeDocument/2006/relationships/hyperlink" Target="https://podminky.urs.cz/item/CS_URS_2022_01/122251104" TargetMode="External" /><Relationship Id="rId11" Type="http://schemas.openxmlformats.org/officeDocument/2006/relationships/hyperlink" Target="https://podminky.urs.cz/item/CS_URS_2022_01/132251102" TargetMode="External" /><Relationship Id="rId12" Type="http://schemas.openxmlformats.org/officeDocument/2006/relationships/hyperlink" Target="https://podminky.urs.cz/item/CS_URS_2022_01/162751117" TargetMode="External" /><Relationship Id="rId13" Type="http://schemas.openxmlformats.org/officeDocument/2006/relationships/hyperlink" Target="https://podminky.urs.cz/item/CS_URS_2022_01/171201231" TargetMode="External" /><Relationship Id="rId14" Type="http://schemas.openxmlformats.org/officeDocument/2006/relationships/hyperlink" Target="https://podminky.urs.cz/item/CS_URS_2022_01/171251201" TargetMode="External" /><Relationship Id="rId15" Type="http://schemas.openxmlformats.org/officeDocument/2006/relationships/hyperlink" Target="https://podminky.urs.cz/item/CS_URS_2022_01/174151101" TargetMode="External" /><Relationship Id="rId16" Type="http://schemas.openxmlformats.org/officeDocument/2006/relationships/hyperlink" Target="https://podminky.urs.cz/item/CS_URS_2022_01/174253301" TargetMode="External" /><Relationship Id="rId17" Type="http://schemas.openxmlformats.org/officeDocument/2006/relationships/hyperlink" Target="https://podminky.urs.cz/item/CS_URS_2022_01/175111101" TargetMode="External" /><Relationship Id="rId18" Type="http://schemas.openxmlformats.org/officeDocument/2006/relationships/hyperlink" Target="https://podminky.urs.cz/item/CS_URS_2022_01/181311103" TargetMode="External" /><Relationship Id="rId19" Type="http://schemas.openxmlformats.org/officeDocument/2006/relationships/hyperlink" Target="https://podminky.urs.cz/item/CS_URS_2022_01/181411131" TargetMode="External" /><Relationship Id="rId20" Type="http://schemas.openxmlformats.org/officeDocument/2006/relationships/hyperlink" Target="https://podminky.urs.cz/item/CS_URS_2022_01/181951112" TargetMode="External" /><Relationship Id="rId21" Type="http://schemas.openxmlformats.org/officeDocument/2006/relationships/hyperlink" Target="https://podminky.urs.cz/item/CS_URS_2022_01/211971110" TargetMode="External" /><Relationship Id="rId22" Type="http://schemas.openxmlformats.org/officeDocument/2006/relationships/hyperlink" Target="https://podminky.urs.cz/item/CS_URS_2022_01/212752101" TargetMode="External" /><Relationship Id="rId23" Type="http://schemas.openxmlformats.org/officeDocument/2006/relationships/hyperlink" Target="https://podminky.urs.cz/item/CS_URS_2022_01/564851111" TargetMode="External" /><Relationship Id="rId24" Type="http://schemas.openxmlformats.org/officeDocument/2006/relationships/hyperlink" Target="https://podminky.urs.cz/item/CS_URS_2022_01/564861111" TargetMode="External" /><Relationship Id="rId25" Type="http://schemas.openxmlformats.org/officeDocument/2006/relationships/hyperlink" Target="https://podminky.urs.cz/item/CS_URS_2022_01/564871111" TargetMode="External" /><Relationship Id="rId26" Type="http://schemas.openxmlformats.org/officeDocument/2006/relationships/hyperlink" Target="https://podminky.urs.cz/item/CS_URS_2022_01/567122111" TargetMode="External" /><Relationship Id="rId27" Type="http://schemas.openxmlformats.org/officeDocument/2006/relationships/hyperlink" Target="https://podminky.urs.cz/item/CS_URS_2022_01/573191111" TargetMode="External" /><Relationship Id="rId28" Type="http://schemas.openxmlformats.org/officeDocument/2006/relationships/hyperlink" Target="https://podminky.urs.cz/item/CS_URS_2022_01/577154111" TargetMode="External" /><Relationship Id="rId29" Type="http://schemas.openxmlformats.org/officeDocument/2006/relationships/hyperlink" Target="https://podminky.urs.cz/item/CS_URS_2022_01/596211111" TargetMode="External" /><Relationship Id="rId30" Type="http://schemas.openxmlformats.org/officeDocument/2006/relationships/hyperlink" Target="https://podminky.urs.cz/item/CS_URS_2022_01/596212213" TargetMode="External" /><Relationship Id="rId31" Type="http://schemas.openxmlformats.org/officeDocument/2006/relationships/hyperlink" Target="https://podminky.urs.cz/item/CS_URS_2022_01/871315221" TargetMode="External" /><Relationship Id="rId32" Type="http://schemas.openxmlformats.org/officeDocument/2006/relationships/hyperlink" Target="https://podminky.urs.cz/item/CS_URS_2022_01/877315211" TargetMode="External" /><Relationship Id="rId33" Type="http://schemas.openxmlformats.org/officeDocument/2006/relationships/hyperlink" Target="https://podminky.urs.cz/item/CS_URS_2022_01/899331111" TargetMode="External" /><Relationship Id="rId34" Type="http://schemas.openxmlformats.org/officeDocument/2006/relationships/hyperlink" Target="https://podminky.urs.cz/item/CS_URS_2022_01/899431111" TargetMode="External" /><Relationship Id="rId35" Type="http://schemas.openxmlformats.org/officeDocument/2006/relationships/hyperlink" Target="https://podminky.urs.cz/item/CS_URS_2022_01/914111111" TargetMode="External" /><Relationship Id="rId36" Type="http://schemas.openxmlformats.org/officeDocument/2006/relationships/hyperlink" Target="https://podminky.urs.cz/item/CS_URS_2022_01/914111112" TargetMode="External" /><Relationship Id="rId37" Type="http://schemas.openxmlformats.org/officeDocument/2006/relationships/hyperlink" Target="https://podminky.urs.cz/item/CS_URS_2022_01/914511112" TargetMode="External" /><Relationship Id="rId38" Type="http://schemas.openxmlformats.org/officeDocument/2006/relationships/hyperlink" Target="https://podminky.urs.cz/item/CS_URS_2022_01/915491211" TargetMode="External" /><Relationship Id="rId39" Type="http://schemas.openxmlformats.org/officeDocument/2006/relationships/hyperlink" Target="https://podminky.urs.cz/item/CS_URS_2022_01/916131213" TargetMode="External" /><Relationship Id="rId40" Type="http://schemas.openxmlformats.org/officeDocument/2006/relationships/hyperlink" Target="https://podminky.urs.cz/item/CS_URS_2022_01/916231213" TargetMode="External" /><Relationship Id="rId41" Type="http://schemas.openxmlformats.org/officeDocument/2006/relationships/hyperlink" Target="https://podminky.urs.cz/item/CS_URS_2022_01/919732221" TargetMode="External" /><Relationship Id="rId42" Type="http://schemas.openxmlformats.org/officeDocument/2006/relationships/hyperlink" Target="https://podminky.urs.cz/item/CS_URS_2022_01/919735112" TargetMode="External" /><Relationship Id="rId43" Type="http://schemas.openxmlformats.org/officeDocument/2006/relationships/hyperlink" Target="https://podminky.urs.cz/item/CS_URS_2022_01/966006132" TargetMode="External" /><Relationship Id="rId44" Type="http://schemas.openxmlformats.org/officeDocument/2006/relationships/hyperlink" Target="https://podminky.urs.cz/item/CS_URS_2022_01/966006211" TargetMode="External" /><Relationship Id="rId45" Type="http://schemas.openxmlformats.org/officeDocument/2006/relationships/hyperlink" Target="https://podminky.urs.cz/item/CS_URS_2022_01/997211511" TargetMode="External" /><Relationship Id="rId46" Type="http://schemas.openxmlformats.org/officeDocument/2006/relationships/hyperlink" Target="https://podminky.urs.cz/item/CS_URS_2022_01/997211519" TargetMode="External" /><Relationship Id="rId47" Type="http://schemas.openxmlformats.org/officeDocument/2006/relationships/hyperlink" Target="https://podminky.urs.cz/item/CS_URS_2022_01/997221861" TargetMode="External" /><Relationship Id="rId48" Type="http://schemas.openxmlformats.org/officeDocument/2006/relationships/hyperlink" Target="https://podminky.urs.cz/item/CS_URS_2022_01/997221873" TargetMode="External" /><Relationship Id="rId49" Type="http://schemas.openxmlformats.org/officeDocument/2006/relationships/hyperlink" Target="https://podminky.urs.cz/item/CS_URS_2022_01/997221875" TargetMode="External" /><Relationship Id="rId50" Type="http://schemas.openxmlformats.org/officeDocument/2006/relationships/hyperlink" Target="https://podminky.urs.cz/item/CS_URS_2022_01/998223011" TargetMode="External" /><Relationship Id="rId51" Type="http://schemas.openxmlformats.org/officeDocument/2006/relationships/hyperlink" Target="https://podminky.urs.cz/item/CS_URS_2022_01/711161215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020-20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propojovací ulička ul. Lednická a A. Kuběny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6. 2. 2022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Komunikace'!P126</f>
        <v>0</v>
      </c>
      <c r="AV95" s="129">
        <f>'SO 101 - Komunikace'!J33</f>
        <v>0</v>
      </c>
      <c r="AW95" s="129">
        <f>'SO 101 - Komunikace'!J34</f>
        <v>0</v>
      </c>
      <c r="AX95" s="129">
        <f>'SO 101 - Komunikace'!J35</f>
        <v>0</v>
      </c>
      <c r="AY95" s="129">
        <f>'SO 101 - Komunikace'!J36</f>
        <v>0</v>
      </c>
      <c r="AZ95" s="129">
        <f>'SO 101 - Komunikace'!F33</f>
        <v>0</v>
      </c>
      <c r="BA95" s="129">
        <f>'SO 101 - Komunikace'!F34</f>
        <v>0</v>
      </c>
      <c r="BB95" s="129">
        <f>'SO 101 - Komunikace'!F35</f>
        <v>0</v>
      </c>
      <c r="BC95" s="129">
        <f>'SO 101 - Komunikace'!F36</f>
        <v>0</v>
      </c>
      <c r="BD95" s="131">
        <f>'SO 101 - Komunikace'!F37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wGVSJbnNksWoQzuiyW3E1LfSr9dT+HiUd8n9eM72nPOMYqDufqSbPjN/DNuOLjL0UI6dnPclMKblfvbtGUGVSA==" hashValue="fmWraCLVYcWnuTc8Pbx/Oe2sWE1xtLyuIiZRAAshUzd8i+lJQlPNJK2QzHz6N9x3YooMyRaoEeRVytRnbEMIn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Komunikace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propojovací ulička ul. Lednická a A. Kuběny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6. 2. 2022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ROUND((SUM(BE126:BE434)),  2)</f>
        <v>0</v>
      </c>
      <c r="G33" s="39"/>
      <c r="H33" s="39"/>
      <c r="I33" s="156">
        <v>0.20999999999999999</v>
      </c>
      <c r="J33" s="155">
        <f>ROUND(((SUM(BE126:BE434))*I33),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ROUND((SUM(BF126:BF434)),  2)</f>
        <v>0</v>
      </c>
      <c r="G34" s="39"/>
      <c r="H34" s="39"/>
      <c r="I34" s="156">
        <v>0.14999999999999999</v>
      </c>
      <c r="J34" s="155">
        <f>ROUND(((SUM(BF126:BF434))*I34),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ROUND((SUM(BG126:BG434)),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ROUND((SUM(BH126:BH434)),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ROUND((SUM(BI126:BI434)),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propojovací ulička ul. Lednická a A. Kuběny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6. 2. 2022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J246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J290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J316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J390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J425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108</v>
      </c>
      <c r="E105" s="183"/>
      <c r="F105" s="183"/>
      <c r="G105" s="183"/>
      <c r="H105" s="183"/>
      <c r="I105" s="183"/>
      <c r="J105" s="184">
        <f>J429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J430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/>
    <row r="110" hidden="1"/>
    <row r="111" hidden="1"/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BŘECLAV - propojovací ulička ul. Lednická a A. Kuběny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101 - Komunikace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22</v>
      </c>
      <c r="D120" s="41"/>
      <c r="E120" s="41"/>
      <c r="F120" s="28" t="str">
        <f>F12</f>
        <v>Břeclav</v>
      </c>
      <c r="G120" s="41"/>
      <c r="H120" s="41"/>
      <c r="I120" s="33" t="s">
        <v>24</v>
      </c>
      <c r="J120" s="80" t="str">
        <f>IF(J12="","",J12)</f>
        <v>6. 2. 2022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26</v>
      </c>
      <c r="D122" s="41"/>
      <c r="E122" s="41"/>
      <c r="F122" s="28" t="str">
        <f>E15</f>
        <v>Město Břeclav</v>
      </c>
      <c r="G122" s="41"/>
      <c r="H122" s="41"/>
      <c r="I122" s="33" t="s">
        <v>32</v>
      </c>
      <c r="J122" s="37" t="str">
        <f>E21</f>
        <v>Ing. Bořek Zvědělík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>Ing. Bořek Zvědělík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111</v>
      </c>
      <c r="D125" s="195" t="s">
        <v>62</v>
      </c>
      <c r="E125" s="195" t="s">
        <v>58</v>
      </c>
      <c r="F125" s="195" t="s">
        <v>59</v>
      </c>
      <c r="G125" s="195" t="s">
        <v>112</v>
      </c>
      <c r="H125" s="195" t="s">
        <v>113</v>
      </c>
      <c r="I125" s="195" t="s">
        <v>114</v>
      </c>
      <c r="J125" s="195" t="s">
        <v>97</v>
      </c>
      <c r="K125" s="196" t="s">
        <v>115</v>
      </c>
      <c r="L125" s="197"/>
      <c r="M125" s="101" t="s">
        <v>1</v>
      </c>
      <c r="N125" s="102" t="s">
        <v>41</v>
      </c>
      <c r="O125" s="102" t="s">
        <v>116</v>
      </c>
      <c r="P125" s="102" t="s">
        <v>117</v>
      </c>
      <c r="Q125" s="102" t="s">
        <v>118</v>
      </c>
      <c r="R125" s="102" t="s">
        <v>119</v>
      </c>
      <c r="S125" s="102" t="s">
        <v>120</v>
      </c>
      <c r="T125" s="103" t="s">
        <v>121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122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P127+P429</f>
        <v>0</v>
      </c>
      <c r="Q126" s="105"/>
      <c r="R126" s="200">
        <f>R127+R429</f>
        <v>302.73450059999999</v>
      </c>
      <c r="S126" s="105"/>
      <c r="T126" s="201">
        <f>T127+T429</f>
        <v>429.0575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76</v>
      </c>
      <c r="AU126" s="18" t="s">
        <v>99</v>
      </c>
      <c r="BK126" s="202">
        <f>BK127+BK429</f>
        <v>0</v>
      </c>
    </row>
    <row r="127" s="12" customFormat="1" ht="25.92" customHeight="1">
      <c r="A127" s="12"/>
      <c r="B127" s="203"/>
      <c r="C127" s="204"/>
      <c r="D127" s="205" t="s">
        <v>76</v>
      </c>
      <c r="E127" s="206" t="s">
        <v>123</v>
      </c>
      <c r="F127" s="206" t="s">
        <v>124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P128+P231+P246+P290+P316+P390+P425</f>
        <v>0</v>
      </c>
      <c r="Q127" s="211"/>
      <c r="R127" s="212">
        <f>R128+R231+R246+R290+R316+R390+R425</f>
        <v>302.68970059999998</v>
      </c>
      <c r="S127" s="211"/>
      <c r="T127" s="213">
        <f>T128+T231+T246+T290+T316+T390+T425</f>
        <v>429.0575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77</v>
      </c>
      <c r="AY127" s="214" t="s">
        <v>125</v>
      </c>
      <c r="BK127" s="216">
        <f>BK128+BK231+BK246+BK290+BK316+BK390+BK425</f>
        <v>0</v>
      </c>
    </row>
    <row r="128" s="12" customFormat="1" ht="22.8" customHeight="1">
      <c r="A128" s="12"/>
      <c r="B128" s="203"/>
      <c r="C128" s="204"/>
      <c r="D128" s="205" t="s">
        <v>76</v>
      </c>
      <c r="E128" s="217" t="s">
        <v>85</v>
      </c>
      <c r="F128" s="217" t="s">
        <v>126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SUM(P129:P230)</f>
        <v>0</v>
      </c>
      <c r="Q128" s="211"/>
      <c r="R128" s="212">
        <f>SUM(R129:R230)</f>
        <v>71.129772000000003</v>
      </c>
      <c r="S128" s="211"/>
      <c r="T128" s="213">
        <f>SUM(T129:T230)</f>
        <v>428.97149999999999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85</v>
      </c>
      <c r="AT128" s="215" t="s">
        <v>76</v>
      </c>
      <c r="AU128" s="215" t="s">
        <v>85</v>
      </c>
      <c r="AY128" s="214" t="s">
        <v>125</v>
      </c>
      <c r="BK128" s="216">
        <f>SUM(BK129:BK230)</f>
        <v>0</v>
      </c>
    </row>
    <row r="129" s="2" customFormat="1" ht="21.75" customHeight="1">
      <c r="A129" s="39"/>
      <c r="B129" s="40"/>
      <c r="C129" s="219" t="s">
        <v>85</v>
      </c>
      <c r="D129" s="219" t="s">
        <v>127</v>
      </c>
      <c r="E129" s="220" t="s">
        <v>128</v>
      </c>
      <c r="F129" s="221" t="s">
        <v>129</v>
      </c>
      <c r="G129" s="222" t="s">
        <v>130</v>
      </c>
      <c r="H129" s="223">
        <v>37</v>
      </c>
      <c r="I129" s="224"/>
      <c r="J129" s="225">
        <f>ROUND(I129*H129,2)</f>
        <v>0</v>
      </c>
      <c r="K129" s="221" t="s">
        <v>131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0.255</v>
      </c>
      <c r="T129" s="229">
        <f>S129*H129</f>
        <v>9.4350000000000005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132</v>
      </c>
      <c r="AT129" s="230" t="s">
        <v>127</v>
      </c>
      <c r="AU129" s="230" t="s">
        <v>87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132</v>
      </c>
      <c r="BM129" s="230" t="s">
        <v>133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135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87</v>
      </c>
    </row>
    <row r="131" s="2" customFormat="1">
      <c r="A131" s="39"/>
      <c r="B131" s="40"/>
      <c r="C131" s="41"/>
      <c r="D131" s="237" t="s">
        <v>136</v>
      </c>
      <c r="E131" s="41"/>
      <c r="F131" s="238" t="s">
        <v>137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87</v>
      </c>
    </row>
    <row r="132" s="13" customFormat="1">
      <c r="A132" s="13"/>
      <c r="B132" s="239"/>
      <c r="C132" s="240"/>
      <c r="D132" s="232" t="s">
        <v>138</v>
      </c>
      <c r="E132" s="241" t="s">
        <v>1</v>
      </c>
      <c r="F132" s="242" t="s">
        <v>139</v>
      </c>
      <c r="G132" s="240"/>
      <c r="H132" s="243">
        <v>37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138</v>
      </c>
      <c r="AU132" s="249" t="s">
        <v>87</v>
      </c>
      <c r="AV132" s="13" t="s">
        <v>87</v>
      </c>
      <c r="AW132" s="13" t="s">
        <v>34</v>
      </c>
      <c r="AX132" s="13" t="s">
        <v>85</v>
      </c>
      <c r="AY132" s="249" t="s">
        <v>125</v>
      </c>
    </row>
    <row r="133" s="2" customFormat="1" ht="16.5" customHeight="1">
      <c r="A133" s="39"/>
      <c r="B133" s="40"/>
      <c r="C133" s="219" t="s">
        <v>87</v>
      </c>
      <c r="D133" s="219" t="s">
        <v>127</v>
      </c>
      <c r="E133" s="220" t="s">
        <v>140</v>
      </c>
      <c r="F133" s="221" t="s">
        <v>141</v>
      </c>
      <c r="G133" s="222" t="s">
        <v>130</v>
      </c>
      <c r="H133" s="223">
        <v>3.2000000000000002</v>
      </c>
      <c r="I133" s="224"/>
      <c r="J133" s="225">
        <f>ROUND(I133*H133,2)</f>
        <v>0</v>
      </c>
      <c r="K133" s="221" t="s">
        <v>131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0.23999999999999999</v>
      </c>
      <c r="T133" s="229">
        <f>S133*H133</f>
        <v>0.76800000000000002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132</v>
      </c>
      <c r="AT133" s="230" t="s">
        <v>127</v>
      </c>
      <c r="AU133" s="230" t="s">
        <v>87</v>
      </c>
      <c r="AY133" s="18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132</v>
      </c>
      <c r="BM133" s="230" t="s">
        <v>142</v>
      </c>
    </row>
    <row r="134" s="2" customFormat="1">
      <c r="A134" s="39"/>
      <c r="B134" s="40"/>
      <c r="C134" s="41"/>
      <c r="D134" s="232" t="s">
        <v>134</v>
      </c>
      <c r="E134" s="41"/>
      <c r="F134" s="233" t="s">
        <v>143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87</v>
      </c>
    </row>
    <row r="135" s="2" customFormat="1">
      <c r="A135" s="39"/>
      <c r="B135" s="40"/>
      <c r="C135" s="41"/>
      <c r="D135" s="237" t="s">
        <v>136</v>
      </c>
      <c r="E135" s="41"/>
      <c r="F135" s="238" t="s">
        <v>144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87</v>
      </c>
    </row>
    <row r="136" s="13" customFormat="1">
      <c r="A136" s="13"/>
      <c r="B136" s="239"/>
      <c r="C136" s="240"/>
      <c r="D136" s="232" t="s">
        <v>138</v>
      </c>
      <c r="E136" s="241" t="s">
        <v>1</v>
      </c>
      <c r="F136" s="242" t="s">
        <v>145</v>
      </c>
      <c r="G136" s="240"/>
      <c r="H136" s="243">
        <v>3.2000000000000002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138</v>
      </c>
      <c r="AU136" s="249" t="s">
        <v>87</v>
      </c>
      <c r="AV136" s="13" t="s">
        <v>87</v>
      </c>
      <c r="AW136" s="13" t="s">
        <v>34</v>
      </c>
      <c r="AX136" s="13" t="s">
        <v>85</v>
      </c>
      <c r="AY136" s="249" t="s">
        <v>125</v>
      </c>
    </row>
    <row r="137" s="2" customFormat="1" ht="16.5" customHeight="1">
      <c r="A137" s="39"/>
      <c r="B137" s="40"/>
      <c r="C137" s="219" t="s">
        <v>146</v>
      </c>
      <c r="D137" s="219" t="s">
        <v>127</v>
      </c>
      <c r="E137" s="220" t="s">
        <v>147</v>
      </c>
      <c r="F137" s="221" t="s">
        <v>148</v>
      </c>
      <c r="G137" s="222" t="s">
        <v>130</v>
      </c>
      <c r="H137" s="223">
        <v>5.75</v>
      </c>
      <c r="I137" s="224"/>
      <c r="J137" s="225">
        <f>ROUND(I137*H137,2)</f>
        <v>0</v>
      </c>
      <c r="K137" s="221" t="s">
        <v>131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0.22</v>
      </c>
      <c r="T137" s="229">
        <f>S137*H137</f>
        <v>1.2649999999999999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132</v>
      </c>
      <c r="AT137" s="230" t="s">
        <v>127</v>
      </c>
      <c r="AU137" s="230" t="s">
        <v>87</v>
      </c>
      <c r="AY137" s="18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85</v>
      </c>
      <c r="BK137" s="231">
        <f>ROUND(I137*H137,2)</f>
        <v>0</v>
      </c>
      <c r="BL137" s="18" t="s">
        <v>132</v>
      </c>
      <c r="BM137" s="230" t="s">
        <v>149</v>
      </c>
    </row>
    <row r="138" s="2" customFormat="1">
      <c r="A138" s="39"/>
      <c r="B138" s="40"/>
      <c r="C138" s="41"/>
      <c r="D138" s="232" t="s">
        <v>134</v>
      </c>
      <c r="E138" s="41"/>
      <c r="F138" s="233" t="s">
        <v>150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134</v>
      </c>
      <c r="AU138" s="18" t="s">
        <v>87</v>
      </c>
    </row>
    <row r="139" s="2" customFormat="1">
      <c r="A139" s="39"/>
      <c r="B139" s="40"/>
      <c r="C139" s="41"/>
      <c r="D139" s="237" t="s">
        <v>136</v>
      </c>
      <c r="E139" s="41"/>
      <c r="F139" s="238" t="s">
        <v>151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87</v>
      </c>
    </row>
    <row r="140" s="13" customFormat="1">
      <c r="A140" s="13"/>
      <c r="B140" s="239"/>
      <c r="C140" s="240"/>
      <c r="D140" s="232" t="s">
        <v>138</v>
      </c>
      <c r="E140" s="241" t="s">
        <v>1</v>
      </c>
      <c r="F140" s="242" t="s">
        <v>152</v>
      </c>
      <c r="G140" s="240"/>
      <c r="H140" s="243">
        <v>5.75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138</v>
      </c>
      <c r="AU140" s="249" t="s">
        <v>87</v>
      </c>
      <c r="AV140" s="13" t="s">
        <v>87</v>
      </c>
      <c r="AW140" s="13" t="s">
        <v>34</v>
      </c>
      <c r="AX140" s="13" t="s">
        <v>85</v>
      </c>
      <c r="AY140" s="249" t="s">
        <v>125</v>
      </c>
    </row>
    <row r="141" s="2" customFormat="1" ht="21.75" customHeight="1">
      <c r="A141" s="39"/>
      <c r="B141" s="40"/>
      <c r="C141" s="219" t="s">
        <v>132</v>
      </c>
      <c r="D141" s="219" t="s">
        <v>127</v>
      </c>
      <c r="E141" s="220" t="s">
        <v>153</v>
      </c>
      <c r="F141" s="221" t="s">
        <v>154</v>
      </c>
      <c r="G141" s="222" t="s">
        <v>130</v>
      </c>
      <c r="H141" s="223">
        <v>437</v>
      </c>
      <c r="I141" s="224"/>
      <c r="J141" s="225">
        <f>ROUND(I141*H141,2)</f>
        <v>0</v>
      </c>
      <c r="K141" s="221" t="s">
        <v>131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9.0000000000000006E-05</v>
      </c>
      <c r="R141" s="228">
        <f>Q141*H141</f>
        <v>0.039330000000000004</v>
      </c>
      <c r="S141" s="228">
        <v>0.23000000000000001</v>
      </c>
      <c r="T141" s="229">
        <f>S141*H141</f>
        <v>100.51000000000001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132</v>
      </c>
      <c r="AT141" s="230" t="s">
        <v>127</v>
      </c>
      <c r="AU141" s="230" t="s">
        <v>87</v>
      </c>
      <c r="AY141" s="18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85</v>
      </c>
      <c r="BK141" s="231">
        <f>ROUND(I141*H141,2)</f>
        <v>0</v>
      </c>
      <c r="BL141" s="18" t="s">
        <v>132</v>
      </c>
      <c r="BM141" s="230" t="s">
        <v>155</v>
      </c>
    </row>
    <row r="142" s="2" customFormat="1">
      <c r="A142" s="39"/>
      <c r="B142" s="40"/>
      <c r="C142" s="41"/>
      <c r="D142" s="232" t="s">
        <v>134</v>
      </c>
      <c r="E142" s="41"/>
      <c r="F142" s="233" t="s">
        <v>156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87</v>
      </c>
    </row>
    <row r="143" s="2" customFormat="1">
      <c r="A143" s="39"/>
      <c r="B143" s="40"/>
      <c r="C143" s="41"/>
      <c r="D143" s="237" t="s">
        <v>136</v>
      </c>
      <c r="E143" s="41"/>
      <c r="F143" s="238" t="s">
        <v>157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87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158</v>
      </c>
      <c r="G144" s="240"/>
      <c r="H144" s="243">
        <v>437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125</v>
      </c>
    </row>
    <row r="145" s="2" customFormat="1" ht="16.5" customHeight="1">
      <c r="A145" s="39"/>
      <c r="B145" s="40"/>
      <c r="C145" s="219" t="s">
        <v>159</v>
      </c>
      <c r="D145" s="219" t="s">
        <v>127</v>
      </c>
      <c r="E145" s="220" t="s">
        <v>160</v>
      </c>
      <c r="F145" s="221" t="s">
        <v>161</v>
      </c>
      <c r="G145" s="222" t="s">
        <v>130</v>
      </c>
      <c r="H145" s="223">
        <v>37</v>
      </c>
      <c r="I145" s="224"/>
      <c r="J145" s="225">
        <f>ROUND(I145*H145,2)</f>
        <v>0</v>
      </c>
      <c r="K145" s="221" t="s">
        <v>131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0.28999999999999998</v>
      </c>
      <c r="T145" s="229">
        <f>S145*H145</f>
        <v>10.729999999999999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132</v>
      </c>
      <c r="AT145" s="230" t="s">
        <v>127</v>
      </c>
      <c r="AU145" s="230" t="s">
        <v>87</v>
      </c>
      <c r="AY145" s="18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85</v>
      </c>
      <c r="BK145" s="231">
        <f>ROUND(I145*H145,2)</f>
        <v>0</v>
      </c>
      <c r="BL145" s="18" t="s">
        <v>132</v>
      </c>
      <c r="BM145" s="230" t="s">
        <v>162</v>
      </c>
    </row>
    <row r="146" s="2" customFormat="1">
      <c r="A146" s="39"/>
      <c r="B146" s="40"/>
      <c r="C146" s="41"/>
      <c r="D146" s="232" t="s">
        <v>134</v>
      </c>
      <c r="E146" s="41"/>
      <c r="F146" s="233" t="s">
        <v>163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87</v>
      </c>
    </row>
    <row r="147" s="2" customFormat="1">
      <c r="A147" s="39"/>
      <c r="B147" s="40"/>
      <c r="C147" s="41"/>
      <c r="D147" s="237" t="s">
        <v>136</v>
      </c>
      <c r="E147" s="41"/>
      <c r="F147" s="238" t="s">
        <v>164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87</v>
      </c>
    </row>
    <row r="148" s="13" customFormat="1">
      <c r="A148" s="13"/>
      <c r="B148" s="239"/>
      <c r="C148" s="240"/>
      <c r="D148" s="232" t="s">
        <v>138</v>
      </c>
      <c r="E148" s="241" t="s">
        <v>1</v>
      </c>
      <c r="F148" s="242" t="s">
        <v>165</v>
      </c>
      <c r="G148" s="240"/>
      <c r="H148" s="243">
        <v>37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125</v>
      </c>
    </row>
    <row r="149" s="2" customFormat="1" ht="21.75" customHeight="1">
      <c r="A149" s="39"/>
      <c r="B149" s="40"/>
      <c r="C149" s="219" t="s">
        <v>166</v>
      </c>
      <c r="D149" s="219" t="s">
        <v>127</v>
      </c>
      <c r="E149" s="220" t="s">
        <v>167</v>
      </c>
      <c r="F149" s="221" t="s">
        <v>168</v>
      </c>
      <c r="G149" s="222" t="s">
        <v>130</v>
      </c>
      <c r="H149" s="223">
        <v>437</v>
      </c>
      <c r="I149" s="224"/>
      <c r="J149" s="225">
        <f>ROUND(I149*H149,2)</f>
        <v>0</v>
      </c>
      <c r="K149" s="221" t="s">
        <v>131</v>
      </c>
      <c r="L149" s="45"/>
      <c r="M149" s="226" t="s">
        <v>1</v>
      </c>
      <c r="N149" s="227" t="s">
        <v>42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0.57999999999999996</v>
      </c>
      <c r="T149" s="229">
        <f>S149*H149</f>
        <v>253.45999999999998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132</v>
      </c>
      <c r="AT149" s="230" t="s">
        <v>127</v>
      </c>
      <c r="AU149" s="230" t="s">
        <v>87</v>
      </c>
      <c r="AY149" s="18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85</v>
      </c>
      <c r="BK149" s="231">
        <f>ROUND(I149*H149,2)</f>
        <v>0</v>
      </c>
      <c r="BL149" s="18" t="s">
        <v>132</v>
      </c>
      <c r="BM149" s="230" t="s">
        <v>169</v>
      </c>
    </row>
    <row r="150" s="2" customFormat="1">
      <c r="A150" s="39"/>
      <c r="B150" s="40"/>
      <c r="C150" s="41"/>
      <c r="D150" s="232" t="s">
        <v>134</v>
      </c>
      <c r="E150" s="41"/>
      <c r="F150" s="233" t="s">
        <v>170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134</v>
      </c>
      <c r="AU150" s="18" t="s">
        <v>87</v>
      </c>
    </row>
    <row r="151" s="2" customFormat="1">
      <c r="A151" s="39"/>
      <c r="B151" s="40"/>
      <c r="C151" s="41"/>
      <c r="D151" s="237" t="s">
        <v>136</v>
      </c>
      <c r="E151" s="41"/>
      <c r="F151" s="238" t="s">
        <v>171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136</v>
      </c>
      <c r="AU151" s="18" t="s">
        <v>87</v>
      </c>
    </row>
    <row r="152" s="13" customFormat="1">
      <c r="A152" s="13"/>
      <c r="B152" s="239"/>
      <c r="C152" s="240"/>
      <c r="D152" s="232" t="s">
        <v>138</v>
      </c>
      <c r="E152" s="241" t="s">
        <v>1</v>
      </c>
      <c r="F152" s="242" t="s">
        <v>172</v>
      </c>
      <c r="G152" s="240"/>
      <c r="H152" s="243">
        <v>437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138</v>
      </c>
      <c r="AU152" s="249" t="s">
        <v>87</v>
      </c>
      <c r="AV152" s="13" t="s">
        <v>87</v>
      </c>
      <c r="AW152" s="13" t="s">
        <v>34</v>
      </c>
      <c r="AX152" s="13" t="s">
        <v>85</v>
      </c>
      <c r="AY152" s="249" t="s">
        <v>125</v>
      </c>
    </row>
    <row r="153" s="2" customFormat="1" ht="21.75" customHeight="1">
      <c r="A153" s="39"/>
      <c r="B153" s="40"/>
      <c r="C153" s="219" t="s">
        <v>173</v>
      </c>
      <c r="D153" s="219" t="s">
        <v>127</v>
      </c>
      <c r="E153" s="220" t="s">
        <v>174</v>
      </c>
      <c r="F153" s="221" t="s">
        <v>175</v>
      </c>
      <c r="G153" s="222" t="s">
        <v>130</v>
      </c>
      <c r="H153" s="223">
        <v>57</v>
      </c>
      <c r="I153" s="224"/>
      <c r="J153" s="225">
        <f>ROUND(I153*H153,2)</f>
        <v>0</v>
      </c>
      <c r="K153" s="221" t="s">
        <v>131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0.75</v>
      </c>
      <c r="T153" s="229">
        <f>S153*H153</f>
        <v>42.75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132</v>
      </c>
      <c r="AT153" s="230" t="s">
        <v>127</v>
      </c>
      <c r="AU153" s="230" t="s">
        <v>87</v>
      </c>
      <c r="AY153" s="18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85</v>
      </c>
      <c r="BK153" s="231">
        <f>ROUND(I153*H153,2)</f>
        <v>0</v>
      </c>
      <c r="BL153" s="18" t="s">
        <v>132</v>
      </c>
      <c r="BM153" s="230" t="s">
        <v>176</v>
      </c>
    </row>
    <row r="154" s="2" customFormat="1">
      <c r="A154" s="39"/>
      <c r="B154" s="40"/>
      <c r="C154" s="41"/>
      <c r="D154" s="232" t="s">
        <v>134</v>
      </c>
      <c r="E154" s="41"/>
      <c r="F154" s="233" t="s">
        <v>177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87</v>
      </c>
    </row>
    <row r="155" s="2" customFormat="1">
      <c r="A155" s="39"/>
      <c r="B155" s="40"/>
      <c r="C155" s="41"/>
      <c r="D155" s="237" t="s">
        <v>136</v>
      </c>
      <c r="E155" s="41"/>
      <c r="F155" s="238" t="s">
        <v>178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87</v>
      </c>
    </row>
    <row r="156" s="13" customFormat="1">
      <c r="A156" s="13"/>
      <c r="B156" s="239"/>
      <c r="C156" s="240"/>
      <c r="D156" s="232" t="s">
        <v>138</v>
      </c>
      <c r="E156" s="241" t="s">
        <v>1</v>
      </c>
      <c r="F156" s="242" t="s">
        <v>179</v>
      </c>
      <c r="G156" s="240"/>
      <c r="H156" s="243">
        <v>57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138</v>
      </c>
      <c r="AU156" s="249" t="s">
        <v>87</v>
      </c>
      <c r="AV156" s="13" t="s">
        <v>87</v>
      </c>
      <c r="AW156" s="13" t="s">
        <v>34</v>
      </c>
      <c r="AX156" s="13" t="s">
        <v>85</v>
      </c>
      <c r="AY156" s="249" t="s">
        <v>125</v>
      </c>
    </row>
    <row r="157" s="2" customFormat="1" ht="16.5" customHeight="1">
      <c r="A157" s="39"/>
      <c r="B157" s="40"/>
      <c r="C157" s="219" t="s">
        <v>180</v>
      </c>
      <c r="D157" s="219" t="s">
        <v>127</v>
      </c>
      <c r="E157" s="220" t="s">
        <v>181</v>
      </c>
      <c r="F157" s="221" t="s">
        <v>182</v>
      </c>
      <c r="G157" s="222" t="s">
        <v>183</v>
      </c>
      <c r="H157" s="223">
        <v>16.5</v>
      </c>
      <c r="I157" s="224"/>
      <c r="J157" s="225">
        <f>ROUND(I157*H157,2)</f>
        <v>0</v>
      </c>
      <c r="K157" s="221" t="s">
        <v>131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0.28999999999999998</v>
      </c>
      <c r="T157" s="229">
        <f>S157*H157</f>
        <v>4.7849999999999993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132</v>
      </c>
      <c r="AT157" s="230" t="s">
        <v>127</v>
      </c>
      <c r="AU157" s="230" t="s">
        <v>87</v>
      </c>
      <c r="AY157" s="18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85</v>
      </c>
      <c r="BK157" s="231">
        <f>ROUND(I157*H157,2)</f>
        <v>0</v>
      </c>
      <c r="BL157" s="18" t="s">
        <v>132</v>
      </c>
      <c r="BM157" s="230" t="s">
        <v>184</v>
      </c>
    </row>
    <row r="158" s="2" customFormat="1">
      <c r="A158" s="39"/>
      <c r="B158" s="40"/>
      <c r="C158" s="41"/>
      <c r="D158" s="232" t="s">
        <v>134</v>
      </c>
      <c r="E158" s="41"/>
      <c r="F158" s="233" t="s">
        <v>185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87</v>
      </c>
    </row>
    <row r="159" s="2" customFormat="1">
      <c r="A159" s="39"/>
      <c r="B159" s="40"/>
      <c r="C159" s="41"/>
      <c r="D159" s="237" t="s">
        <v>136</v>
      </c>
      <c r="E159" s="41"/>
      <c r="F159" s="238" t="s">
        <v>186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136</v>
      </c>
      <c r="AU159" s="18" t="s">
        <v>87</v>
      </c>
    </row>
    <row r="160" s="13" customFormat="1">
      <c r="A160" s="13"/>
      <c r="B160" s="239"/>
      <c r="C160" s="240"/>
      <c r="D160" s="232" t="s">
        <v>138</v>
      </c>
      <c r="E160" s="241" t="s">
        <v>1</v>
      </c>
      <c r="F160" s="242" t="s">
        <v>187</v>
      </c>
      <c r="G160" s="240"/>
      <c r="H160" s="243">
        <v>5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138</v>
      </c>
      <c r="AU160" s="249" t="s">
        <v>87</v>
      </c>
      <c r="AV160" s="13" t="s">
        <v>87</v>
      </c>
      <c r="AW160" s="13" t="s">
        <v>34</v>
      </c>
      <c r="AX160" s="13" t="s">
        <v>77</v>
      </c>
      <c r="AY160" s="249" t="s">
        <v>125</v>
      </c>
    </row>
    <row r="161" s="13" customFormat="1">
      <c r="A161" s="13"/>
      <c r="B161" s="239"/>
      <c r="C161" s="240"/>
      <c r="D161" s="232" t="s">
        <v>138</v>
      </c>
      <c r="E161" s="241" t="s">
        <v>1</v>
      </c>
      <c r="F161" s="242" t="s">
        <v>188</v>
      </c>
      <c r="G161" s="240"/>
      <c r="H161" s="243">
        <v>11.5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138</v>
      </c>
      <c r="AU161" s="249" t="s">
        <v>87</v>
      </c>
      <c r="AV161" s="13" t="s">
        <v>87</v>
      </c>
      <c r="AW161" s="13" t="s">
        <v>34</v>
      </c>
      <c r="AX161" s="13" t="s">
        <v>77</v>
      </c>
      <c r="AY161" s="249" t="s">
        <v>125</v>
      </c>
    </row>
    <row r="162" s="14" customFormat="1">
      <c r="A162" s="14"/>
      <c r="B162" s="250"/>
      <c r="C162" s="251"/>
      <c r="D162" s="232" t="s">
        <v>138</v>
      </c>
      <c r="E162" s="252" t="s">
        <v>1</v>
      </c>
      <c r="F162" s="253" t="s">
        <v>189</v>
      </c>
      <c r="G162" s="251"/>
      <c r="H162" s="254">
        <v>16.5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138</v>
      </c>
      <c r="AU162" s="260" t="s">
        <v>87</v>
      </c>
      <c r="AV162" s="14" t="s">
        <v>132</v>
      </c>
      <c r="AW162" s="14" t="s">
        <v>34</v>
      </c>
      <c r="AX162" s="14" t="s">
        <v>85</v>
      </c>
      <c r="AY162" s="260" t="s">
        <v>125</v>
      </c>
    </row>
    <row r="163" s="2" customFormat="1" ht="16.5" customHeight="1">
      <c r="A163" s="39"/>
      <c r="B163" s="40"/>
      <c r="C163" s="219" t="s">
        <v>190</v>
      </c>
      <c r="D163" s="219" t="s">
        <v>127</v>
      </c>
      <c r="E163" s="220" t="s">
        <v>191</v>
      </c>
      <c r="F163" s="221" t="s">
        <v>192</v>
      </c>
      <c r="G163" s="222" t="s">
        <v>183</v>
      </c>
      <c r="H163" s="223">
        <v>25.699999999999999</v>
      </c>
      <c r="I163" s="224"/>
      <c r="J163" s="225">
        <f>ROUND(I163*H163,2)</f>
        <v>0</v>
      </c>
      <c r="K163" s="221" t="s">
        <v>131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0.20499999999999999</v>
      </c>
      <c r="T163" s="229">
        <f>S163*H163</f>
        <v>5.2684999999999995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132</v>
      </c>
      <c r="AT163" s="230" t="s">
        <v>127</v>
      </c>
      <c r="AU163" s="230" t="s">
        <v>87</v>
      </c>
      <c r="AY163" s="18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85</v>
      </c>
      <c r="BK163" s="231">
        <f>ROUND(I163*H163,2)</f>
        <v>0</v>
      </c>
      <c r="BL163" s="18" t="s">
        <v>132</v>
      </c>
      <c r="BM163" s="230" t="s">
        <v>193</v>
      </c>
    </row>
    <row r="164" s="2" customFormat="1">
      <c r="A164" s="39"/>
      <c r="B164" s="40"/>
      <c r="C164" s="41"/>
      <c r="D164" s="232" t="s">
        <v>134</v>
      </c>
      <c r="E164" s="41"/>
      <c r="F164" s="233" t="s">
        <v>194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87</v>
      </c>
    </row>
    <row r="165" s="2" customFormat="1">
      <c r="A165" s="39"/>
      <c r="B165" s="40"/>
      <c r="C165" s="41"/>
      <c r="D165" s="237" t="s">
        <v>136</v>
      </c>
      <c r="E165" s="41"/>
      <c r="F165" s="238" t="s">
        <v>195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87</v>
      </c>
    </row>
    <row r="166" s="13" customFormat="1">
      <c r="A166" s="13"/>
      <c r="B166" s="239"/>
      <c r="C166" s="240"/>
      <c r="D166" s="232" t="s">
        <v>138</v>
      </c>
      <c r="E166" s="241" t="s">
        <v>1</v>
      </c>
      <c r="F166" s="242" t="s">
        <v>196</v>
      </c>
      <c r="G166" s="240"/>
      <c r="H166" s="243">
        <v>25.699999999999999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138</v>
      </c>
      <c r="AU166" s="249" t="s">
        <v>87</v>
      </c>
      <c r="AV166" s="13" t="s">
        <v>87</v>
      </c>
      <c r="AW166" s="13" t="s">
        <v>34</v>
      </c>
      <c r="AX166" s="13" t="s">
        <v>85</v>
      </c>
      <c r="AY166" s="249" t="s">
        <v>125</v>
      </c>
    </row>
    <row r="167" s="2" customFormat="1" ht="21.75" customHeight="1">
      <c r="A167" s="39"/>
      <c r="B167" s="40"/>
      <c r="C167" s="219" t="s">
        <v>197</v>
      </c>
      <c r="D167" s="219" t="s">
        <v>127</v>
      </c>
      <c r="E167" s="220" t="s">
        <v>198</v>
      </c>
      <c r="F167" s="221" t="s">
        <v>199</v>
      </c>
      <c r="G167" s="222" t="s">
        <v>200</v>
      </c>
      <c r="H167" s="223">
        <v>182.75</v>
      </c>
      <c r="I167" s="224"/>
      <c r="J167" s="225">
        <f>ROUND(I167*H167,2)</f>
        <v>0</v>
      </c>
      <c r="K167" s="221" t="s">
        <v>131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132</v>
      </c>
      <c r="AT167" s="230" t="s">
        <v>127</v>
      </c>
      <c r="AU167" s="230" t="s">
        <v>87</v>
      </c>
      <c r="AY167" s="18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132</v>
      </c>
      <c r="BM167" s="230" t="s">
        <v>201</v>
      </c>
    </row>
    <row r="168" s="2" customFormat="1">
      <c r="A168" s="39"/>
      <c r="B168" s="40"/>
      <c r="C168" s="41"/>
      <c r="D168" s="232" t="s">
        <v>134</v>
      </c>
      <c r="E168" s="41"/>
      <c r="F168" s="233" t="s">
        <v>202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87</v>
      </c>
    </row>
    <row r="169" s="2" customFormat="1">
      <c r="A169" s="39"/>
      <c r="B169" s="40"/>
      <c r="C169" s="41"/>
      <c r="D169" s="237" t="s">
        <v>136</v>
      </c>
      <c r="E169" s="41"/>
      <c r="F169" s="238" t="s">
        <v>203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87</v>
      </c>
    </row>
    <row r="170" s="13" customFormat="1">
      <c r="A170" s="13"/>
      <c r="B170" s="239"/>
      <c r="C170" s="240"/>
      <c r="D170" s="232" t="s">
        <v>138</v>
      </c>
      <c r="E170" s="241" t="s">
        <v>1</v>
      </c>
      <c r="F170" s="242" t="s">
        <v>204</v>
      </c>
      <c r="G170" s="240"/>
      <c r="H170" s="243">
        <v>47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138</v>
      </c>
      <c r="AU170" s="249" t="s">
        <v>87</v>
      </c>
      <c r="AV170" s="13" t="s">
        <v>87</v>
      </c>
      <c r="AW170" s="13" t="s">
        <v>34</v>
      </c>
      <c r="AX170" s="13" t="s">
        <v>77</v>
      </c>
      <c r="AY170" s="249" t="s">
        <v>125</v>
      </c>
    </row>
    <row r="171" s="13" customFormat="1">
      <c r="A171" s="13"/>
      <c r="B171" s="239"/>
      <c r="C171" s="240"/>
      <c r="D171" s="232" t="s">
        <v>138</v>
      </c>
      <c r="E171" s="241" t="s">
        <v>1</v>
      </c>
      <c r="F171" s="242" t="s">
        <v>205</v>
      </c>
      <c r="G171" s="240"/>
      <c r="H171" s="243">
        <v>135.75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138</v>
      </c>
      <c r="AU171" s="249" t="s">
        <v>87</v>
      </c>
      <c r="AV171" s="13" t="s">
        <v>87</v>
      </c>
      <c r="AW171" s="13" t="s">
        <v>34</v>
      </c>
      <c r="AX171" s="13" t="s">
        <v>77</v>
      </c>
      <c r="AY171" s="249" t="s">
        <v>125</v>
      </c>
    </row>
    <row r="172" s="14" customFormat="1">
      <c r="A172" s="14"/>
      <c r="B172" s="250"/>
      <c r="C172" s="251"/>
      <c r="D172" s="232" t="s">
        <v>138</v>
      </c>
      <c r="E172" s="252" t="s">
        <v>1</v>
      </c>
      <c r="F172" s="253" t="s">
        <v>189</v>
      </c>
      <c r="G172" s="251"/>
      <c r="H172" s="254">
        <v>182.75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138</v>
      </c>
      <c r="AU172" s="260" t="s">
        <v>87</v>
      </c>
      <c r="AV172" s="14" t="s">
        <v>132</v>
      </c>
      <c r="AW172" s="14" t="s">
        <v>34</v>
      </c>
      <c r="AX172" s="14" t="s">
        <v>85</v>
      </c>
      <c r="AY172" s="260" t="s">
        <v>125</v>
      </c>
    </row>
    <row r="173" s="2" customFormat="1" ht="21.75" customHeight="1">
      <c r="A173" s="39"/>
      <c r="B173" s="40"/>
      <c r="C173" s="219" t="s">
        <v>206</v>
      </c>
      <c r="D173" s="219" t="s">
        <v>127</v>
      </c>
      <c r="E173" s="220" t="s">
        <v>207</v>
      </c>
      <c r="F173" s="221" t="s">
        <v>208</v>
      </c>
      <c r="G173" s="222" t="s">
        <v>200</v>
      </c>
      <c r="H173" s="223">
        <v>26.66</v>
      </c>
      <c r="I173" s="224"/>
      <c r="J173" s="225">
        <f>ROUND(I173*H173,2)</f>
        <v>0</v>
      </c>
      <c r="K173" s="221" t="s">
        <v>131</v>
      </c>
      <c r="L173" s="45"/>
      <c r="M173" s="226" t="s">
        <v>1</v>
      </c>
      <c r="N173" s="227" t="s">
        <v>42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132</v>
      </c>
      <c r="AT173" s="230" t="s">
        <v>127</v>
      </c>
      <c r="AU173" s="230" t="s">
        <v>87</v>
      </c>
      <c r="AY173" s="18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85</v>
      </c>
      <c r="BK173" s="231">
        <f>ROUND(I173*H173,2)</f>
        <v>0</v>
      </c>
      <c r="BL173" s="18" t="s">
        <v>132</v>
      </c>
      <c r="BM173" s="230" t="s">
        <v>209</v>
      </c>
    </row>
    <row r="174" s="2" customFormat="1">
      <c r="A174" s="39"/>
      <c r="B174" s="40"/>
      <c r="C174" s="41"/>
      <c r="D174" s="232" t="s">
        <v>134</v>
      </c>
      <c r="E174" s="41"/>
      <c r="F174" s="233" t="s">
        <v>210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134</v>
      </c>
      <c r="AU174" s="18" t="s">
        <v>87</v>
      </c>
    </row>
    <row r="175" s="2" customFormat="1">
      <c r="A175" s="39"/>
      <c r="B175" s="40"/>
      <c r="C175" s="41"/>
      <c r="D175" s="237" t="s">
        <v>136</v>
      </c>
      <c r="E175" s="41"/>
      <c r="F175" s="238" t="s">
        <v>211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136</v>
      </c>
      <c r="AU175" s="18" t="s">
        <v>87</v>
      </c>
    </row>
    <row r="176" s="13" customFormat="1">
      <c r="A176" s="13"/>
      <c r="B176" s="239"/>
      <c r="C176" s="240"/>
      <c r="D176" s="232" t="s">
        <v>138</v>
      </c>
      <c r="E176" s="241" t="s">
        <v>1</v>
      </c>
      <c r="F176" s="242" t="s">
        <v>212</v>
      </c>
      <c r="G176" s="240"/>
      <c r="H176" s="243">
        <v>0.95999999999999996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138</v>
      </c>
      <c r="AU176" s="249" t="s">
        <v>87</v>
      </c>
      <c r="AV176" s="13" t="s">
        <v>87</v>
      </c>
      <c r="AW176" s="13" t="s">
        <v>34</v>
      </c>
      <c r="AX176" s="13" t="s">
        <v>77</v>
      </c>
      <c r="AY176" s="249" t="s">
        <v>125</v>
      </c>
    </row>
    <row r="177" s="13" customFormat="1">
      <c r="A177" s="13"/>
      <c r="B177" s="239"/>
      <c r="C177" s="240"/>
      <c r="D177" s="232" t="s">
        <v>138</v>
      </c>
      <c r="E177" s="241" t="s">
        <v>1</v>
      </c>
      <c r="F177" s="242" t="s">
        <v>213</v>
      </c>
      <c r="G177" s="240"/>
      <c r="H177" s="243">
        <v>25.699999999999999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138</v>
      </c>
      <c r="AU177" s="249" t="s">
        <v>87</v>
      </c>
      <c r="AV177" s="13" t="s">
        <v>87</v>
      </c>
      <c r="AW177" s="13" t="s">
        <v>34</v>
      </c>
      <c r="AX177" s="13" t="s">
        <v>77</v>
      </c>
      <c r="AY177" s="249" t="s">
        <v>125</v>
      </c>
    </row>
    <row r="178" s="14" customFormat="1">
      <c r="A178" s="14"/>
      <c r="B178" s="250"/>
      <c r="C178" s="251"/>
      <c r="D178" s="232" t="s">
        <v>138</v>
      </c>
      <c r="E178" s="252" t="s">
        <v>1</v>
      </c>
      <c r="F178" s="253" t="s">
        <v>189</v>
      </c>
      <c r="G178" s="251"/>
      <c r="H178" s="254">
        <v>26.66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138</v>
      </c>
      <c r="AU178" s="260" t="s">
        <v>87</v>
      </c>
      <c r="AV178" s="14" t="s">
        <v>132</v>
      </c>
      <c r="AW178" s="14" t="s">
        <v>34</v>
      </c>
      <c r="AX178" s="14" t="s">
        <v>85</v>
      </c>
      <c r="AY178" s="260" t="s">
        <v>125</v>
      </c>
    </row>
    <row r="179" s="2" customFormat="1" ht="21.75" customHeight="1">
      <c r="A179" s="39"/>
      <c r="B179" s="40"/>
      <c r="C179" s="219" t="s">
        <v>214</v>
      </c>
      <c r="D179" s="219" t="s">
        <v>127</v>
      </c>
      <c r="E179" s="220" t="s">
        <v>215</v>
      </c>
      <c r="F179" s="221" t="s">
        <v>216</v>
      </c>
      <c r="G179" s="222" t="s">
        <v>200</v>
      </c>
      <c r="H179" s="223">
        <v>194.48500000000001</v>
      </c>
      <c r="I179" s="224"/>
      <c r="J179" s="225">
        <f>ROUND(I179*H179,2)</f>
        <v>0</v>
      </c>
      <c r="K179" s="221" t="s">
        <v>131</v>
      </c>
      <c r="L179" s="45"/>
      <c r="M179" s="226" t="s">
        <v>1</v>
      </c>
      <c r="N179" s="227" t="s">
        <v>42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132</v>
      </c>
      <c r="AT179" s="230" t="s">
        <v>127</v>
      </c>
      <c r="AU179" s="230" t="s">
        <v>87</v>
      </c>
      <c r="AY179" s="18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85</v>
      </c>
      <c r="BK179" s="231">
        <f>ROUND(I179*H179,2)</f>
        <v>0</v>
      </c>
      <c r="BL179" s="18" t="s">
        <v>132</v>
      </c>
      <c r="BM179" s="230" t="s">
        <v>217</v>
      </c>
    </row>
    <row r="180" s="2" customFormat="1">
      <c r="A180" s="39"/>
      <c r="B180" s="40"/>
      <c r="C180" s="41"/>
      <c r="D180" s="232" t="s">
        <v>134</v>
      </c>
      <c r="E180" s="41"/>
      <c r="F180" s="233" t="s">
        <v>218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87</v>
      </c>
    </row>
    <row r="181" s="2" customFormat="1">
      <c r="A181" s="39"/>
      <c r="B181" s="40"/>
      <c r="C181" s="41"/>
      <c r="D181" s="237" t="s">
        <v>136</v>
      </c>
      <c r="E181" s="41"/>
      <c r="F181" s="238" t="s">
        <v>219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87</v>
      </c>
    </row>
    <row r="182" s="13" customFormat="1">
      <c r="A182" s="13"/>
      <c r="B182" s="239"/>
      <c r="C182" s="240"/>
      <c r="D182" s="232" t="s">
        <v>138</v>
      </c>
      <c r="E182" s="241" t="s">
        <v>1</v>
      </c>
      <c r="F182" s="242" t="s">
        <v>220</v>
      </c>
      <c r="G182" s="240"/>
      <c r="H182" s="243">
        <v>47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138</v>
      </c>
      <c r="AU182" s="249" t="s">
        <v>87</v>
      </c>
      <c r="AV182" s="13" t="s">
        <v>87</v>
      </c>
      <c r="AW182" s="13" t="s">
        <v>34</v>
      </c>
      <c r="AX182" s="13" t="s">
        <v>77</v>
      </c>
      <c r="AY182" s="249" t="s">
        <v>125</v>
      </c>
    </row>
    <row r="183" s="13" customFormat="1">
      <c r="A183" s="13"/>
      <c r="B183" s="239"/>
      <c r="C183" s="240"/>
      <c r="D183" s="232" t="s">
        <v>138</v>
      </c>
      <c r="E183" s="241" t="s">
        <v>1</v>
      </c>
      <c r="F183" s="242" t="s">
        <v>221</v>
      </c>
      <c r="G183" s="240"/>
      <c r="H183" s="243">
        <v>135.75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138</v>
      </c>
      <c r="AU183" s="249" t="s">
        <v>87</v>
      </c>
      <c r="AV183" s="13" t="s">
        <v>87</v>
      </c>
      <c r="AW183" s="13" t="s">
        <v>34</v>
      </c>
      <c r="AX183" s="13" t="s">
        <v>77</v>
      </c>
      <c r="AY183" s="249" t="s">
        <v>125</v>
      </c>
    </row>
    <row r="184" s="13" customFormat="1">
      <c r="A184" s="13"/>
      <c r="B184" s="239"/>
      <c r="C184" s="240"/>
      <c r="D184" s="232" t="s">
        <v>138</v>
      </c>
      <c r="E184" s="241" t="s">
        <v>1</v>
      </c>
      <c r="F184" s="242" t="s">
        <v>222</v>
      </c>
      <c r="G184" s="240"/>
      <c r="H184" s="243">
        <v>26.66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138</v>
      </c>
      <c r="AU184" s="249" t="s">
        <v>87</v>
      </c>
      <c r="AV184" s="13" t="s">
        <v>87</v>
      </c>
      <c r="AW184" s="13" t="s">
        <v>34</v>
      </c>
      <c r="AX184" s="13" t="s">
        <v>77</v>
      </c>
      <c r="AY184" s="249" t="s">
        <v>125</v>
      </c>
    </row>
    <row r="185" s="13" customFormat="1">
      <c r="A185" s="13"/>
      <c r="B185" s="239"/>
      <c r="C185" s="240"/>
      <c r="D185" s="232" t="s">
        <v>138</v>
      </c>
      <c r="E185" s="241" t="s">
        <v>1</v>
      </c>
      <c r="F185" s="242" t="s">
        <v>223</v>
      </c>
      <c r="G185" s="240"/>
      <c r="H185" s="243">
        <v>-14.925000000000001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138</v>
      </c>
      <c r="AU185" s="249" t="s">
        <v>87</v>
      </c>
      <c r="AV185" s="13" t="s">
        <v>87</v>
      </c>
      <c r="AW185" s="13" t="s">
        <v>34</v>
      </c>
      <c r="AX185" s="13" t="s">
        <v>77</v>
      </c>
      <c r="AY185" s="249" t="s">
        <v>125</v>
      </c>
    </row>
    <row r="186" s="14" customFormat="1">
      <c r="A186" s="14"/>
      <c r="B186" s="250"/>
      <c r="C186" s="251"/>
      <c r="D186" s="232" t="s">
        <v>138</v>
      </c>
      <c r="E186" s="252" t="s">
        <v>1</v>
      </c>
      <c r="F186" s="253" t="s">
        <v>189</v>
      </c>
      <c r="G186" s="251"/>
      <c r="H186" s="254">
        <v>194.48499999999999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138</v>
      </c>
      <c r="AU186" s="260" t="s">
        <v>87</v>
      </c>
      <c r="AV186" s="14" t="s">
        <v>132</v>
      </c>
      <c r="AW186" s="14" t="s">
        <v>34</v>
      </c>
      <c r="AX186" s="14" t="s">
        <v>85</v>
      </c>
      <c r="AY186" s="260" t="s">
        <v>125</v>
      </c>
    </row>
    <row r="187" s="2" customFormat="1" ht="16.5" customHeight="1">
      <c r="A187" s="39"/>
      <c r="B187" s="40"/>
      <c r="C187" s="219" t="s">
        <v>224</v>
      </c>
      <c r="D187" s="219" t="s">
        <v>127</v>
      </c>
      <c r="E187" s="220" t="s">
        <v>225</v>
      </c>
      <c r="F187" s="221" t="s">
        <v>226</v>
      </c>
      <c r="G187" s="222" t="s">
        <v>227</v>
      </c>
      <c r="H187" s="223">
        <v>350.07299999999998</v>
      </c>
      <c r="I187" s="224"/>
      <c r="J187" s="225">
        <f>ROUND(I187*H187,2)</f>
        <v>0</v>
      </c>
      <c r="K187" s="221" t="s">
        <v>131</v>
      </c>
      <c r="L187" s="45"/>
      <c r="M187" s="226" t="s">
        <v>1</v>
      </c>
      <c r="N187" s="227" t="s">
        <v>42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132</v>
      </c>
      <c r="AT187" s="230" t="s">
        <v>127</v>
      </c>
      <c r="AU187" s="230" t="s">
        <v>87</v>
      </c>
      <c r="AY187" s="18" t="s">
        <v>125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85</v>
      </c>
      <c r="BK187" s="231">
        <f>ROUND(I187*H187,2)</f>
        <v>0</v>
      </c>
      <c r="BL187" s="18" t="s">
        <v>132</v>
      </c>
      <c r="BM187" s="230" t="s">
        <v>228</v>
      </c>
    </row>
    <row r="188" s="2" customFormat="1">
      <c r="A188" s="39"/>
      <c r="B188" s="40"/>
      <c r="C188" s="41"/>
      <c r="D188" s="232" t="s">
        <v>134</v>
      </c>
      <c r="E188" s="41"/>
      <c r="F188" s="233" t="s">
        <v>229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134</v>
      </c>
      <c r="AU188" s="18" t="s">
        <v>87</v>
      </c>
    </row>
    <row r="189" s="2" customFormat="1">
      <c r="A189" s="39"/>
      <c r="B189" s="40"/>
      <c r="C189" s="41"/>
      <c r="D189" s="237" t="s">
        <v>136</v>
      </c>
      <c r="E189" s="41"/>
      <c r="F189" s="238" t="s">
        <v>230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87</v>
      </c>
    </row>
    <row r="190" s="13" customFormat="1">
      <c r="A190" s="13"/>
      <c r="B190" s="239"/>
      <c r="C190" s="240"/>
      <c r="D190" s="232" t="s">
        <v>138</v>
      </c>
      <c r="E190" s="241" t="s">
        <v>1</v>
      </c>
      <c r="F190" s="242" t="s">
        <v>231</v>
      </c>
      <c r="G190" s="240"/>
      <c r="H190" s="243">
        <v>350.07299999999998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138</v>
      </c>
      <c r="AU190" s="249" t="s">
        <v>87</v>
      </c>
      <c r="AV190" s="13" t="s">
        <v>87</v>
      </c>
      <c r="AW190" s="13" t="s">
        <v>34</v>
      </c>
      <c r="AX190" s="13" t="s">
        <v>85</v>
      </c>
      <c r="AY190" s="249" t="s">
        <v>125</v>
      </c>
    </row>
    <row r="191" s="2" customFormat="1" ht="16.5" customHeight="1">
      <c r="A191" s="39"/>
      <c r="B191" s="40"/>
      <c r="C191" s="219" t="s">
        <v>232</v>
      </c>
      <c r="D191" s="219" t="s">
        <v>127</v>
      </c>
      <c r="E191" s="220" t="s">
        <v>233</v>
      </c>
      <c r="F191" s="221" t="s">
        <v>234</v>
      </c>
      <c r="G191" s="222" t="s">
        <v>200</v>
      </c>
      <c r="H191" s="223">
        <v>194.48500000000001</v>
      </c>
      <c r="I191" s="224"/>
      <c r="J191" s="225">
        <f>ROUND(I191*H191,2)</f>
        <v>0</v>
      </c>
      <c r="K191" s="221" t="s">
        <v>131</v>
      </c>
      <c r="L191" s="45"/>
      <c r="M191" s="226" t="s">
        <v>1</v>
      </c>
      <c r="N191" s="227" t="s">
        <v>42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132</v>
      </c>
      <c r="AT191" s="230" t="s">
        <v>127</v>
      </c>
      <c r="AU191" s="230" t="s">
        <v>87</v>
      </c>
      <c r="AY191" s="18" t="s">
        <v>125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85</v>
      </c>
      <c r="BK191" s="231">
        <f>ROUND(I191*H191,2)</f>
        <v>0</v>
      </c>
      <c r="BL191" s="18" t="s">
        <v>132</v>
      </c>
      <c r="BM191" s="230" t="s">
        <v>235</v>
      </c>
    </row>
    <row r="192" s="2" customFormat="1">
      <c r="A192" s="39"/>
      <c r="B192" s="40"/>
      <c r="C192" s="41"/>
      <c r="D192" s="232" t="s">
        <v>134</v>
      </c>
      <c r="E192" s="41"/>
      <c r="F192" s="233" t="s">
        <v>236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87</v>
      </c>
    </row>
    <row r="193" s="2" customFormat="1">
      <c r="A193" s="39"/>
      <c r="B193" s="40"/>
      <c r="C193" s="41"/>
      <c r="D193" s="237" t="s">
        <v>136</v>
      </c>
      <c r="E193" s="41"/>
      <c r="F193" s="238" t="s">
        <v>237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87</v>
      </c>
    </row>
    <row r="194" s="13" customFormat="1">
      <c r="A194" s="13"/>
      <c r="B194" s="239"/>
      <c r="C194" s="240"/>
      <c r="D194" s="232" t="s">
        <v>138</v>
      </c>
      <c r="E194" s="241" t="s">
        <v>1</v>
      </c>
      <c r="F194" s="242" t="s">
        <v>238</v>
      </c>
      <c r="G194" s="240"/>
      <c r="H194" s="243">
        <v>194.48500000000001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138</v>
      </c>
      <c r="AU194" s="249" t="s">
        <v>87</v>
      </c>
      <c r="AV194" s="13" t="s">
        <v>87</v>
      </c>
      <c r="AW194" s="13" t="s">
        <v>34</v>
      </c>
      <c r="AX194" s="13" t="s">
        <v>85</v>
      </c>
      <c r="AY194" s="249" t="s">
        <v>125</v>
      </c>
    </row>
    <row r="195" s="2" customFormat="1" ht="16.5" customHeight="1">
      <c r="A195" s="39"/>
      <c r="B195" s="40"/>
      <c r="C195" s="219" t="s">
        <v>8</v>
      </c>
      <c r="D195" s="219" t="s">
        <v>127</v>
      </c>
      <c r="E195" s="220" t="s">
        <v>239</v>
      </c>
      <c r="F195" s="221" t="s">
        <v>240</v>
      </c>
      <c r="G195" s="222" t="s">
        <v>200</v>
      </c>
      <c r="H195" s="223">
        <v>14.925000000000001</v>
      </c>
      <c r="I195" s="224"/>
      <c r="J195" s="225">
        <f>ROUND(I195*H195,2)</f>
        <v>0</v>
      </c>
      <c r="K195" s="221" t="s">
        <v>131</v>
      </c>
      <c r="L195" s="45"/>
      <c r="M195" s="226" t="s">
        <v>1</v>
      </c>
      <c r="N195" s="227" t="s">
        <v>42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132</v>
      </c>
      <c r="AT195" s="230" t="s">
        <v>127</v>
      </c>
      <c r="AU195" s="230" t="s">
        <v>87</v>
      </c>
      <c r="AY195" s="18" t="s">
        <v>125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85</v>
      </c>
      <c r="BK195" s="231">
        <f>ROUND(I195*H195,2)</f>
        <v>0</v>
      </c>
      <c r="BL195" s="18" t="s">
        <v>132</v>
      </c>
      <c r="BM195" s="230" t="s">
        <v>241</v>
      </c>
    </row>
    <row r="196" s="2" customFormat="1">
      <c r="A196" s="39"/>
      <c r="B196" s="40"/>
      <c r="C196" s="41"/>
      <c r="D196" s="232" t="s">
        <v>134</v>
      </c>
      <c r="E196" s="41"/>
      <c r="F196" s="233" t="s">
        <v>242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134</v>
      </c>
      <c r="AU196" s="18" t="s">
        <v>87</v>
      </c>
    </row>
    <row r="197" s="2" customFormat="1">
      <c r="A197" s="39"/>
      <c r="B197" s="40"/>
      <c r="C197" s="41"/>
      <c r="D197" s="237" t="s">
        <v>136</v>
      </c>
      <c r="E197" s="41"/>
      <c r="F197" s="238" t="s">
        <v>243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87</v>
      </c>
    </row>
    <row r="198" s="13" customFormat="1">
      <c r="A198" s="13"/>
      <c r="B198" s="239"/>
      <c r="C198" s="240"/>
      <c r="D198" s="232" t="s">
        <v>138</v>
      </c>
      <c r="E198" s="241" t="s">
        <v>1</v>
      </c>
      <c r="F198" s="242" t="s">
        <v>244</v>
      </c>
      <c r="G198" s="240"/>
      <c r="H198" s="243">
        <v>14.925000000000001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138</v>
      </c>
      <c r="AU198" s="249" t="s">
        <v>87</v>
      </c>
      <c r="AV198" s="13" t="s">
        <v>87</v>
      </c>
      <c r="AW198" s="13" t="s">
        <v>34</v>
      </c>
      <c r="AX198" s="13" t="s">
        <v>85</v>
      </c>
      <c r="AY198" s="249" t="s">
        <v>125</v>
      </c>
    </row>
    <row r="199" s="2" customFormat="1" ht="16.5" customHeight="1">
      <c r="A199" s="39"/>
      <c r="B199" s="40"/>
      <c r="C199" s="219" t="s">
        <v>245</v>
      </c>
      <c r="D199" s="219" t="s">
        <v>127</v>
      </c>
      <c r="E199" s="220" t="s">
        <v>246</v>
      </c>
      <c r="F199" s="221" t="s">
        <v>247</v>
      </c>
      <c r="G199" s="222" t="s">
        <v>183</v>
      </c>
      <c r="H199" s="223">
        <v>25.699999999999999</v>
      </c>
      <c r="I199" s="224"/>
      <c r="J199" s="225">
        <f>ROUND(I199*H199,2)</f>
        <v>0</v>
      </c>
      <c r="K199" s="221" t="s">
        <v>131</v>
      </c>
      <c r="L199" s="45"/>
      <c r="M199" s="226" t="s">
        <v>1</v>
      </c>
      <c r="N199" s="227" t="s">
        <v>42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132</v>
      </c>
      <c r="AT199" s="230" t="s">
        <v>127</v>
      </c>
      <c r="AU199" s="230" t="s">
        <v>87</v>
      </c>
      <c r="AY199" s="18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85</v>
      </c>
      <c r="BK199" s="231">
        <f>ROUND(I199*H199,2)</f>
        <v>0</v>
      </c>
      <c r="BL199" s="18" t="s">
        <v>132</v>
      </c>
      <c r="BM199" s="230" t="s">
        <v>248</v>
      </c>
    </row>
    <row r="200" s="2" customFormat="1">
      <c r="A200" s="39"/>
      <c r="B200" s="40"/>
      <c r="C200" s="41"/>
      <c r="D200" s="232" t="s">
        <v>134</v>
      </c>
      <c r="E200" s="41"/>
      <c r="F200" s="233" t="s">
        <v>249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87</v>
      </c>
    </row>
    <row r="201" s="2" customFormat="1">
      <c r="A201" s="39"/>
      <c r="B201" s="40"/>
      <c r="C201" s="41"/>
      <c r="D201" s="237" t="s">
        <v>136</v>
      </c>
      <c r="E201" s="41"/>
      <c r="F201" s="238" t="s">
        <v>250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87</v>
      </c>
    </row>
    <row r="202" s="13" customFormat="1">
      <c r="A202" s="13"/>
      <c r="B202" s="239"/>
      <c r="C202" s="240"/>
      <c r="D202" s="232" t="s">
        <v>138</v>
      </c>
      <c r="E202" s="241" t="s">
        <v>1</v>
      </c>
      <c r="F202" s="242" t="s">
        <v>251</v>
      </c>
      <c r="G202" s="240"/>
      <c r="H202" s="243">
        <v>25.699999999999999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138</v>
      </c>
      <c r="AU202" s="249" t="s">
        <v>87</v>
      </c>
      <c r="AV202" s="13" t="s">
        <v>87</v>
      </c>
      <c r="AW202" s="13" t="s">
        <v>34</v>
      </c>
      <c r="AX202" s="13" t="s">
        <v>85</v>
      </c>
      <c r="AY202" s="249" t="s">
        <v>125</v>
      </c>
    </row>
    <row r="203" s="2" customFormat="1" ht="16.5" customHeight="1">
      <c r="A203" s="39"/>
      <c r="B203" s="40"/>
      <c r="C203" s="261" t="s">
        <v>252</v>
      </c>
      <c r="D203" s="261" t="s">
        <v>253</v>
      </c>
      <c r="E203" s="262" t="s">
        <v>254</v>
      </c>
      <c r="F203" s="263" t="s">
        <v>255</v>
      </c>
      <c r="G203" s="264" t="s">
        <v>227</v>
      </c>
      <c r="H203" s="265">
        <v>51.399999999999999</v>
      </c>
      <c r="I203" s="266"/>
      <c r="J203" s="267">
        <f>ROUND(I203*H203,2)</f>
        <v>0</v>
      </c>
      <c r="K203" s="263" t="s">
        <v>131</v>
      </c>
      <c r="L203" s="268"/>
      <c r="M203" s="269" t="s">
        <v>1</v>
      </c>
      <c r="N203" s="270" t="s">
        <v>42</v>
      </c>
      <c r="O203" s="92"/>
      <c r="P203" s="228">
        <f>O203*H203</f>
        <v>0</v>
      </c>
      <c r="Q203" s="228">
        <v>1</v>
      </c>
      <c r="R203" s="228">
        <f>Q203*H203</f>
        <v>51.399999999999999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180</v>
      </c>
      <c r="AT203" s="230" t="s">
        <v>253</v>
      </c>
      <c r="AU203" s="230" t="s">
        <v>87</v>
      </c>
      <c r="AY203" s="18" t="s">
        <v>125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85</v>
      </c>
      <c r="BK203" s="231">
        <f>ROUND(I203*H203,2)</f>
        <v>0</v>
      </c>
      <c r="BL203" s="18" t="s">
        <v>132</v>
      </c>
      <c r="BM203" s="230" t="s">
        <v>256</v>
      </c>
    </row>
    <row r="204" s="2" customFormat="1">
      <c r="A204" s="39"/>
      <c r="B204" s="40"/>
      <c r="C204" s="41"/>
      <c r="D204" s="232" t="s">
        <v>134</v>
      </c>
      <c r="E204" s="41"/>
      <c r="F204" s="233" t="s">
        <v>255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134</v>
      </c>
      <c r="AU204" s="18" t="s">
        <v>87</v>
      </c>
    </row>
    <row r="205" s="13" customFormat="1">
      <c r="A205" s="13"/>
      <c r="B205" s="239"/>
      <c r="C205" s="240"/>
      <c r="D205" s="232" t="s">
        <v>138</v>
      </c>
      <c r="E205" s="241" t="s">
        <v>1</v>
      </c>
      <c r="F205" s="242" t="s">
        <v>257</v>
      </c>
      <c r="G205" s="240"/>
      <c r="H205" s="243">
        <v>51.399999999999999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138</v>
      </c>
      <c r="AU205" s="249" t="s">
        <v>87</v>
      </c>
      <c r="AV205" s="13" t="s">
        <v>87</v>
      </c>
      <c r="AW205" s="13" t="s">
        <v>34</v>
      </c>
      <c r="AX205" s="13" t="s">
        <v>85</v>
      </c>
      <c r="AY205" s="249" t="s">
        <v>125</v>
      </c>
    </row>
    <row r="206" s="2" customFormat="1" ht="16.5" customHeight="1">
      <c r="A206" s="39"/>
      <c r="B206" s="40"/>
      <c r="C206" s="219" t="s">
        <v>258</v>
      </c>
      <c r="D206" s="219" t="s">
        <v>127</v>
      </c>
      <c r="E206" s="220" t="s">
        <v>259</v>
      </c>
      <c r="F206" s="221" t="s">
        <v>260</v>
      </c>
      <c r="G206" s="222" t="s">
        <v>200</v>
      </c>
      <c r="H206" s="223">
        <v>0.95999999999999996</v>
      </c>
      <c r="I206" s="224"/>
      <c r="J206" s="225">
        <f>ROUND(I206*H206,2)</f>
        <v>0</v>
      </c>
      <c r="K206" s="221" t="s">
        <v>131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132</v>
      </c>
      <c r="AT206" s="230" t="s">
        <v>127</v>
      </c>
      <c r="AU206" s="230" t="s">
        <v>87</v>
      </c>
      <c r="AY206" s="18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85</v>
      </c>
      <c r="BK206" s="231">
        <f>ROUND(I206*H206,2)</f>
        <v>0</v>
      </c>
      <c r="BL206" s="18" t="s">
        <v>132</v>
      </c>
      <c r="BM206" s="230" t="s">
        <v>261</v>
      </c>
    </row>
    <row r="207" s="2" customFormat="1">
      <c r="A207" s="39"/>
      <c r="B207" s="40"/>
      <c r="C207" s="41"/>
      <c r="D207" s="232" t="s">
        <v>134</v>
      </c>
      <c r="E207" s="41"/>
      <c r="F207" s="233" t="s">
        <v>262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87</v>
      </c>
    </row>
    <row r="208" s="2" customFormat="1">
      <c r="A208" s="39"/>
      <c r="B208" s="40"/>
      <c r="C208" s="41"/>
      <c r="D208" s="237" t="s">
        <v>136</v>
      </c>
      <c r="E208" s="41"/>
      <c r="F208" s="238" t="s">
        <v>263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87</v>
      </c>
    </row>
    <row r="209" s="13" customFormat="1">
      <c r="A209" s="13"/>
      <c r="B209" s="239"/>
      <c r="C209" s="240"/>
      <c r="D209" s="232" t="s">
        <v>138</v>
      </c>
      <c r="E209" s="241" t="s">
        <v>1</v>
      </c>
      <c r="F209" s="242" t="s">
        <v>264</v>
      </c>
      <c r="G209" s="240"/>
      <c r="H209" s="243">
        <v>0.95999999999999996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138</v>
      </c>
      <c r="AU209" s="249" t="s">
        <v>87</v>
      </c>
      <c r="AV209" s="13" t="s">
        <v>87</v>
      </c>
      <c r="AW209" s="13" t="s">
        <v>34</v>
      </c>
      <c r="AX209" s="13" t="s">
        <v>85</v>
      </c>
      <c r="AY209" s="249" t="s">
        <v>125</v>
      </c>
    </row>
    <row r="210" s="2" customFormat="1" ht="16.5" customHeight="1">
      <c r="A210" s="39"/>
      <c r="B210" s="40"/>
      <c r="C210" s="261" t="s">
        <v>265</v>
      </c>
      <c r="D210" s="261" t="s">
        <v>253</v>
      </c>
      <c r="E210" s="262" t="s">
        <v>266</v>
      </c>
      <c r="F210" s="263" t="s">
        <v>267</v>
      </c>
      <c r="G210" s="264" t="s">
        <v>227</v>
      </c>
      <c r="H210" s="265">
        <v>1.9199999999999999</v>
      </c>
      <c r="I210" s="266"/>
      <c r="J210" s="267">
        <f>ROUND(I210*H210,2)</f>
        <v>0</v>
      </c>
      <c r="K210" s="263" t="s">
        <v>131</v>
      </c>
      <c r="L210" s="268"/>
      <c r="M210" s="269" t="s">
        <v>1</v>
      </c>
      <c r="N210" s="270" t="s">
        <v>42</v>
      </c>
      <c r="O210" s="92"/>
      <c r="P210" s="228">
        <f>O210*H210</f>
        <v>0</v>
      </c>
      <c r="Q210" s="228">
        <v>1</v>
      </c>
      <c r="R210" s="228">
        <f>Q210*H210</f>
        <v>1.9199999999999999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180</v>
      </c>
      <c r="AT210" s="230" t="s">
        <v>253</v>
      </c>
      <c r="AU210" s="230" t="s">
        <v>87</v>
      </c>
      <c r="AY210" s="18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85</v>
      </c>
      <c r="BK210" s="231">
        <f>ROUND(I210*H210,2)</f>
        <v>0</v>
      </c>
      <c r="BL210" s="18" t="s">
        <v>132</v>
      </c>
      <c r="BM210" s="230" t="s">
        <v>268</v>
      </c>
    </row>
    <row r="211" s="2" customFormat="1">
      <c r="A211" s="39"/>
      <c r="B211" s="40"/>
      <c r="C211" s="41"/>
      <c r="D211" s="232" t="s">
        <v>134</v>
      </c>
      <c r="E211" s="41"/>
      <c r="F211" s="233" t="s">
        <v>267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134</v>
      </c>
      <c r="AU211" s="18" t="s">
        <v>87</v>
      </c>
    </row>
    <row r="212" s="13" customFormat="1">
      <c r="A212" s="13"/>
      <c r="B212" s="239"/>
      <c r="C212" s="240"/>
      <c r="D212" s="232" t="s">
        <v>138</v>
      </c>
      <c r="E212" s="241" t="s">
        <v>1</v>
      </c>
      <c r="F212" s="242" t="s">
        <v>269</v>
      </c>
      <c r="G212" s="240"/>
      <c r="H212" s="243">
        <v>1.9199999999999999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138</v>
      </c>
      <c r="AU212" s="249" t="s">
        <v>87</v>
      </c>
      <c r="AV212" s="13" t="s">
        <v>87</v>
      </c>
      <c r="AW212" s="13" t="s">
        <v>34</v>
      </c>
      <c r="AX212" s="13" t="s">
        <v>85</v>
      </c>
      <c r="AY212" s="249" t="s">
        <v>125</v>
      </c>
    </row>
    <row r="213" s="2" customFormat="1" ht="16.5" customHeight="1">
      <c r="A213" s="39"/>
      <c r="B213" s="40"/>
      <c r="C213" s="219" t="s">
        <v>270</v>
      </c>
      <c r="D213" s="219" t="s">
        <v>127</v>
      </c>
      <c r="E213" s="220" t="s">
        <v>271</v>
      </c>
      <c r="F213" s="221" t="s">
        <v>272</v>
      </c>
      <c r="G213" s="222" t="s">
        <v>130</v>
      </c>
      <c r="H213" s="223">
        <v>98.700000000000003</v>
      </c>
      <c r="I213" s="224"/>
      <c r="J213" s="225">
        <f>ROUND(I213*H213,2)</f>
        <v>0</v>
      </c>
      <c r="K213" s="221" t="s">
        <v>131</v>
      </c>
      <c r="L213" s="45"/>
      <c r="M213" s="226" t="s">
        <v>1</v>
      </c>
      <c r="N213" s="227" t="s">
        <v>42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132</v>
      </c>
      <c r="AT213" s="230" t="s">
        <v>127</v>
      </c>
      <c r="AU213" s="230" t="s">
        <v>87</v>
      </c>
      <c r="AY213" s="18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85</v>
      </c>
      <c r="BK213" s="231">
        <f>ROUND(I213*H213,2)</f>
        <v>0</v>
      </c>
      <c r="BL213" s="18" t="s">
        <v>132</v>
      </c>
      <c r="BM213" s="230" t="s">
        <v>273</v>
      </c>
    </row>
    <row r="214" s="2" customFormat="1">
      <c r="A214" s="39"/>
      <c r="B214" s="40"/>
      <c r="C214" s="41"/>
      <c r="D214" s="232" t="s">
        <v>134</v>
      </c>
      <c r="E214" s="41"/>
      <c r="F214" s="233" t="s">
        <v>274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87</v>
      </c>
    </row>
    <row r="215" s="2" customFormat="1">
      <c r="A215" s="39"/>
      <c r="B215" s="40"/>
      <c r="C215" s="41"/>
      <c r="D215" s="237" t="s">
        <v>136</v>
      </c>
      <c r="E215" s="41"/>
      <c r="F215" s="238" t="s">
        <v>275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136</v>
      </c>
      <c r="AU215" s="18" t="s">
        <v>87</v>
      </c>
    </row>
    <row r="216" s="13" customFormat="1">
      <c r="A216" s="13"/>
      <c r="B216" s="239"/>
      <c r="C216" s="240"/>
      <c r="D216" s="232" t="s">
        <v>138</v>
      </c>
      <c r="E216" s="241" t="s">
        <v>1</v>
      </c>
      <c r="F216" s="242" t="s">
        <v>276</v>
      </c>
      <c r="G216" s="240"/>
      <c r="H216" s="243">
        <v>98.700000000000003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138</v>
      </c>
      <c r="AU216" s="249" t="s">
        <v>87</v>
      </c>
      <c r="AV216" s="13" t="s">
        <v>87</v>
      </c>
      <c r="AW216" s="13" t="s">
        <v>34</v>
      </c>
      <c r="AX216" s="13" t="s">
        <v>85</v>
      </c>
      <c r="AY216" s="249" t="s">
        <v>125</v>
      </c>
    </row>
    <row r="217" s="2" customFormat="1" ht="16.5" customHeight="1">
      <c r="A217" s="39"/>
      <c r="B217" s="40"/>
      <c r="C217" s="219" t="s">
        <v>7</v>
      </c>
      <c r="D217" s="219" t="s">
        <v>127</v>
      </c>
      <c r="E217" s="220" t="s">
        <v>277</v>
      </c>
      <c r="F217" s="221" t="s">
        <v>278</v>
      </c>
      <c r="G217" s="222" t="s">
        <v>130</v>
      </c>
      <c r="H217" s="223">
        <v>98.700000000000003</v>
      </c>
      <c r="I217" s="224"/>
      <c r="J217" s="225">
        <f>ROUND(I217*H217,2)</f>
        <v>0</v>
      </c>
      <c r="K217" s="221" t="s">
        <v>131</v>
      </c>
      <c r="L217" s="45"/>
      <c r="M217" s="226" t="s">
        <v>1</v>
      </c>
      <c r="N217" s="227" t="s">
        <v>42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132</v>
      </c>
      <c r="AT217" s="230" t="s">
        <v>127</v>
      </c>
      <c r="AU217" s="230" t="s">
        <v>87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85</v>
      </c>
      <c r="BK217" s="231">
        <f>ROUND(I217*H217,2)</f>
        <v>0</v>
      </c>
      <c r="BL217" s="18" t="s">
        <v>132</v>
      </c>
      <c r="BM217" s="230" t="s">
        <v>279</v>
      </c>
    </row>
    <row r="218" s="2" customFormat="1">
      <c r="A218" s="39"/>
      <c r="B218" s="40"/>
      <c r="C218" s="41"/>
      <c r="D218" s="232" t="s">
        <v>134</v>
      </c>
      <c r="E218" s="41"/>
      <c r="F218" s="233" t="s">
        <v>280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87</v>
      </c>
    </row>
    <row r="219" s="2" customFormat="1">
      <c r="A219" s="39"/>
      <c r="B219" s="40"/>
      <c r="C219" s="41"/>
      <c r="D219" s="237" t="s">
        <v>136</v>
      </c>
      <c r="E219" s="41"/>
      <c r="F219" s="238" t="s">
        <v>281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87</v>
      </c>
    </row>
    <row r="220" s="13" customFormat="1">
      <c r="A220" s="13"/>
      <c r="B220" s="239"/>
      <c r="C220" s="240"/>
      <c r="D220" s="232" t="s">
        <v>138</v>
      </c>
      <c r="E220" s="241" t="s">
        <v>1</v>
      </c>
      <c r="F220" s="242" t="s">
        <v>282</v>
      </c>
      <c r="G220" s="240"/>
      <c r="H220" s="243">
        <v>98.700000000000003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138</v>
      </c>
      <c r="AU220" s="249" t="s">
        <v>87</v>
      </c>
      <c r="AV220" s="13" t="s">
        <v>87</v>
      </c>
      <c r="AW220" s="13" t="s">
        <v>34</v>
      </c>
      <c r="AX220" s="13" t="s">
        <v>85</v>
      </c>
      <c r="AY220" s="249" t="s">
        <v>125</v>
      </c>
    </row>
    <row r="221" s="2" customFormat="1" ht="16.5" customHeight="1">
      <c r="A221" s="39"/>
      <c r="B221" s="40"/>
      <c r="C221" s="261" t="s">
        <v>283</v>
      </c>
      <c r="D221" s="261" t="s">
        <v>253</v>
      </c>
      <c r="E221" s="262" t="s">
        <v>284</v>
      </c>
      <c r="F221" s="263" t="s">
        <v>285</v>
      </c>
      <c r="G221" s="264" t="s">
        <v>286</v>
      </c>
      <c r="H221" s="265">
        <v>4.4420000000000002</v>
      </c>
      <c r="I221" s="266"/>
      <c r="J221" s="267">
        <f>ROUND(I221*H221,2)</f>
        <v>0</v>
      </c>
      <c r="K221" s="263" t="s">
        <v>131</v>
      </c>
      <c r="L221" s="268"/>
      <c r="M221" s="269" t="s">
        <v>1</v>
      </c>
      <c r="N221" s="270" t="s">
        <v>42</v>
      </c>
      <c r="O221" s="92"/>
      <c r="P221" s="228">
        <f>O221*H221</f>
        <v>0</v>
      </c>
      <c r="Q221" s="228">
        <v>0.001</v>
      </c>
      <c r="R221" s="228">
        <f>Q221*H221</f>
        <v>0.0044420000000000006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180</v>
      </c>
      <c r="AT221" s="230" t="s">
        <v>253</v>
      </c>
      <c r="AU221" s="230" t="s">
        <v>87</v>
      </c>
      <c r="AY221" s="18" t="s">
        <v>125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85</v>
      </c>
      <c r="BK221" s="231">
        <f>ROUND(I221*H221,2)</f>
        <v>0</v>
      </c>
      <c r="BL221" s="18" t="s">
        <v>132</v>
      </c>
      <c r="BM221" s="230" t="s">
        <v>287</v>
      </c>
    </row>
    <row r="222" s="2" customFormat="1">
      <c r="A222" s="39"/>
      <c r="B222" s="40"/>
      <c r="C222" s="41"/>
      <c r="D222" s="232" t="s">
        <v>134</v>
      </c>
      <c r="E222" s="41"/>
      <c r="F222" s="233" t="s">
        <v>285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134</v>
      </c>
      <c r="AU222" s="18" t="s">
        <v>87</v>
      </c>
    </row>
    <row r="223" s="13" customFormat="1">
      <c r="A223" s="13"/>
      <c r="B223" s="239"/>
      <c r="C223" s="240"/>
      <c r="D223" s="232" t="s">
        <v>138</v>
      </c>
      <c r="E223" s="241" t="s">
        <v>1</v>
      </c>
      <c r="F223" s="242" t="s">
        <v>288</v>
      </c>
      <c r="G223" s="240"/>
      <c r="H223" s="243">
        <v>4.4420000000000002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138</v>
      </c>
      <c r="AU223" s="249" t="s">
        <v>87</v>
      </c>
      <c r="AV223" s="13" t="s">
        <v>87</v>
      </c>
      <c r="AW223" s="13" t="s">
        <v>34</v>
      </c>
      <c r="AX223" s="13" t="s">
        <v>85</v>
      </c>
      <c r="AY223" s="249" t="s">
        <v>125</v>
      </c>
    </row>
    <row r="224" s="2" customFormat="1" ht="16.5" customHeight="1">
      <c r="A224" s="39"/>
      <c r="B224" s="40"/>
      <c r="C224" s="261" t="s">
        <v>289</v>
      </c>
      <c r="D224" s="261" t="s">
        <v>253</v>
      </c>
      <c r="E224" s="262" t="s">
        <v>290</v>
      </c>
      <c r="F224" s="263" t="s">
        <v>291</v>
      </c>
      <c r="G224" s="264" t="s">
        <v>227</v>
      </c>
      <c r="H224" s="265">
        <v>17.765999999999998</v>
      </c>
      <c r="I224" s="266"/>
      <c r="J224" s="267">
        <f>ROUND(I224*H224,2)</f>
        <v>0</v>
      </c>
      <c r="K224" s="263" t="s">
        <v>131</v>
      </c>
      <c r="L224" s="268"/>
      <c r="M224" s="269" t="s">
        <v>1</v>
      </c>
      <c r="N224" s="270" t="s">
        <v>42</v>
      </c>
      <c r="O224" s="92"/>
      <c r="P224" s="228">
        <f>O224*H224</f>
        <v>0</v>
      </c>
      <c r="Q224" s="228">
        <v>1</v>
      </c>
      <c r="R224" s="228">
        <f>Q224*H224</f>
        <v>17.765999999999998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180</v>
      </c>
      <c r="AT224" s="230" t="s">
        <v>253</v>
      </c>
      <c r="AU224" s="230" t="s">
        <v>87</v>
      </c>
      <c r="AY224" s="18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85</v>
      </c>
      <c r="BK224" s="231">
        <f>ROUND(I224*H224,2)</f>
        <v>0</v>
      </c>
      <c r="BL224" s="18" t="s">
        <v>132</v>
      </c>
      <c r="BM224" s="230" t="s">
        <v>292</v>
      </c>
    </row>
    <row r="225" s="2" customFormat="1">
      <c r="A225" s="39"/>
      <c r="B225" s="40"/>
      <c r="C225" s="41"/>
      <c r="D225" s="232" t="s">
        <v>134</v>
      </c>
      <c r="E225" s="41"/>
      <c r="F225" s="233" t="s">
        <v>291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87</v>
      </c>
    </row>
    <row r="226" s="13" customFormat="1">
      <c r="A226" s="13"/>
      <c r="B226" s="239"/>
      <c r="C226" s="240"/>
      <c r="D226" s="232" t="s">
        <v>138</v>
      </c>
      <c r="E226" s="241" t="s">
        <v>1</v>
      </c>
      <c r="F226" s="242" t="s">
        <v>293</v>
      </c>
      <c r="G226" s="240"/>
      <c r="H226" s="243">
        <v>17.765999999999998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138</v>
      </c>
      <c r="AU226" s="249" t="s">
        <v>87</v>
      </c>
      <c r="AV226" s="13" t="s">
        <v>87</v>
      </c>
      <c r="AW226" s="13" t="s">
        <v>34</v>
      </c>
      <c r="AX226" s="13" t="s">
        <v>85</v>
      </c>
      <c r="AY226" s="249" t="s">
        <v>125</v>
      </c>
    </row>
    <row r="227" s="2" customFormat="1" ht="16.5" customHeight="1">
      <c r="A227" s="39"/>
      <c r="B227" s="40"/>
      <c r="C227" s="219" t="s">
        <v>294</v>
      </c>
      <c r="D227" s="219" t="s">
        <v>127</v>
      </c>
      <c r="E227" s="220" t="s">
        <v>295</v>
      </c>
      <c r="F227" s="221" t="s">
        <v>296</v>
      </c>
      <c r="G227" s="222" t="s">
        <v>130</v>
      </c>
      <c r="H227" s="223">
        <v>621</v>
      </c>
      <c r="I227" s="224"/>
      <c r="J227" s="225">
        <f>ROUND(I227*H227,2)</f>
        <v>0</v>
      </c>
      <c r="K227" s="221" t="s">
        <v>131</v>
      </c>
      <c r="L227" s="45"/>
      <c r="M227" s="226" t="s">
        <v>1</v>
      </c>
      <c r="N227" s="227" t="s">
        <v>42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132</v>
      </c>
      <c r="AT227" s="230" t="s">
        <v>127</v>
      </c>
      <c r="AU227" s="230" t="s">
        <v>87</v>
      </c>
      <c r="AY227" s="18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85</v>
      </c>
      <c r="BK227" s="231">
        <f>ROUND(I227*H227,2)</f>
        <v>0</v>
      </c>
      <c r="BL227" s="18" t="s">
        <v>132</v>
      </c>
      <c r="BM227" s="230" t="s">
        <v>297</v>
      </c>
    </row>
    <row r="228" s="2" customFormat="1">
      <c r="A228" s="39"/>
      <c r="B228" s="40"/>
      <c r="C228" s="41"/>
      <c r="D228" s="232" t="s">
        <v>134</v>
      </c>
      <c r="E228" s="41"/>
      <c r="F228" s="233" t="s">
        <v>298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134</v>
      </c>
      <c r="AU228" s="18" t="s">
        <v>87</v>
      </c>
    </row>
    <row r="229" s="2" customFormat="1">
      <c r="A229" s="39"/>
      <c r="B229" s="40"/>
      <c r="C229" s="41"/>
      <c r="D229" s="237" t="s">
        <v>136</v>
      </c>
      <c r="E229" s="41"/>
      <c r="F229" s="238" t="s">
        <v>299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136</v>
      </c>
      <c r="AU229" s="18" t="s">
        <v>87</v>
      </c>
    </row>
    <row r="230" s="13" customFormat="1">
      <c r="A230" s="13"/>
      <c r="B230" s="239"/>
      <c r="C230" s="240"/>
      <c r="D230" s="232" t="s">
        <v>138</v>
      </c>
      <c r="E230" s="241" t="s">
        <v>1</v>
      </c>
      <c r="F230" s="242" t="s">
        <v>300</v>
      </c>
      <c r="G230" s="240"/>
      <c r="H230" s="243">
        <v>621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138</v>
      </c>
      <c r="AU230" s="249" t="s">
        <v>87</v>
      </c>
      <c r="AV230" s="13" t="s">
        <v>87</v>
      </c>
      <c r="AW230" s="13" t="s">
        <v>34</v>
      </c>
      <c r="AX230" s="13" t="s">
        <v>85</v>
      </c>
      <c r="AY230" s="249" t="s">
        <v>125</v>
      </c>
    </row>
    <row r="231" s="12" customFormat="1" ht="22.8" customHeight="1">
      <c r="A231" s="12"/>
      <c r="B231" s="203"/>
      <c r="C231" s="204"/>
      <c r="D231" s="205" t="s">
        <v>76</v>
      </c>
      <c r="E231" s="217" t="s">
        <v>87</v>
      </c>
      <c r="F231" s="217" t="s">
        <v>301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SUM(P232:P245)</f>
        <v>0</v>
      </c>
      <c r="Q231" s="211"/>
      <c r="R231" s="212">
        <f>SUM(R232:R245)</f>
        <v>26.479995000000002</v>
      </c>
      <c r="S231" s="211"/>
      <c r="T231" s="213">
        <f>SUM(T232:T245)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85</v>
      </c>
      <c r="AT231" s="215" t="s">
        <v>76</v>
      </c>
      <c r="AU231" s="215" t="s">
        <v>85</v>
      </c>
      <c r="AY231" s="214" t="s">
        <v>125</v>
      </c>
      <c r="BK231" s="216">
        <f>SUM(BK232:BK245)</f>
        <v>0</v>
      </c>
    </row>
    <row r="232" s="2" customFormat="1" ht="16.5" customHeight="1">
      <c r="A232" s="39"/>
      <c r="B232" s="40"/>
      <c r="C232" s="219" t="s">
        <v>302</v>
      </c>
      <c r="D232" s="219" t="s">
        <v>127</v>
      </c>
      <c r="E232" s="220" t="s">
        <v>303</v>
      </c>
      <c r="F232" s="221" t="s">
        <v>304</v>
      </c>
      <c r="G232" s="222" t="s">
        <v>130</v>
      </c>
      <c r="H232" s="223">
        <v>231.30000000000001</v>
      </c>
      <c r="I232" s="224"/>
      <c r="J232" s="225">
        <f>ROUND(I232*H232,2)</f>
        <v>0</v>
      </c>
      <c r="K232" s="221" t="s">
        <v>131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0.00017000000000000001</v>
      </c>
      <c r="R232" s="228">
        <f>Q232*H232</f>
        <v>0.039321000000000002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132</v>
      </c>
      <c r="AT232" s="230" t="s">
        <v>127</v>
      </c>
      <c r="AU232" s="230" t="s">
        <v>87</v>
      </c>
      <c r="AY232" s="18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132</v>
      </c>
      <c r="BM232" s="230" t="s">
        <v>305</v>
      </c>
    </row>
    <row r="233" s="2" customFormat="1">
      <c r="A233" s="39"/>
      <c r="B233" s="40"/>
      <c r="C233" s="41"/>
      <c r="D233" s="232" t="s">
        <v>134</v>
      </c>
      <c r="E233" s="41"/>
      <c r="F233" s="233" t="s">
        <v>306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134</v>
      </c>
      <c r="AU233" s="18" t="s">
        <v>87</v>
      </c>
    </row>
    <row r="234" s="2" customFormat="1">
      <c r="A234" s="39"/>
      <c r="B234" s="40"/>
      <c r="C234" s="41"/>
      <c r="D234" s="237" t="s">
        <v>136</v>
      </c>
      <c r="E234" s="41"/>
      <c r="F234" s="238" t="s">
        <v>307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136</v>
      </c>
      <c r="AU234" s="18" t="s">
        <v>87</v>
      </c>
    </row>
    <row r="235" s="13" customFormat="1">
      <c r="A235" s="13"/>
      <c r="B235" s="239"/>
      <c r="C235" s="240"/>
      <c r="D235" s="232" t="s">
        <v>138</v>
      </c>
      <c r="E235" s="241" t="s">
        <v>1</v>
      </c>
      <c r="F235" s="242" t="s">
        <v>308</v>
      </c>
      <c r="G235" s="240"/>
      <c r="H235" s="243">
        <v>231.30000000000001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138</v>
      </c>
      <c r="AU235" s="249" t="s">
        <v>87</v>
      </c>
      <c r="AV235" s="13" t="s">
        <v>87</v>
      </c>
      <c r="AW235" s="13" t="s">
        <v>34</v>
      </c>
      <c r="AX235" s="13" t="s">
        <v>85</v>
      </c>
      <c r="AY235" s="249" t="s">
        <v>125</v>
      </c>
    </row>
    <row r="236" s="2" customFormat="1" ht="16.5" customHeight="1">
      <c r="A236" s="39"/>
      <c r="B236" s="40"/>
      <c r="C236" s="261" t="s">
        <v>309</v>
      </c>
      <c r="D236" s="261" t="s">
        <v>253</v>
      </c>
      <c r="E236" s="262" t="s">
        <v>310</v>
      </c>
      <c r="F236" s="263" t="s">
        <v>311</v>
      </c>
      <c r="G236" s="264" t="s">
        <v>130</v>
      </c>
      <c r="H236" s="265">
        <v>254.43000000000001</v>
      </c>
      <c r="I236" s="266"/>
      <c r="J236" s="267">
        <f>ROUND(I236*H236,2)</f>
        <v>0</v>
      </c>
      <c r="K236" s="263" t="s">
        <v>131</v>
      </c>
      <c r="L236" s="268"/>
      <c r="M236" s="269" t="s">
        <v>1</v>
      </c>
      <c r="N236" s="270" t="s">
        <v>42</v>
      </c>
      <c r="O236" s="92"/>
      <c r="P236" s="228">
        <f>O236*H236</f>
        <v>0</v>
      </c>
      <c r="Q236" s="228">
        <v>0.00029999999999999997</v>
      </c>
      <c r="R236" s="228">
        <f>Q236*H236</f>
        <v>0.076328999999999994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180</v>
      </c>
      <c r="AT236" s="230" t="s">
        <v>253</v>
      </c>
      <c r="AU236" s="230" t="s">
        <v>87</v>
      </c>
      <c r="AY236" s="18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85</v>
      </c>
      <c r="BK236" s="231">
        <f>ROUND(I236*H236,2)</f>
        <v>0</v>
      </c>
      <c r="BL236" s="18" t="s">
        <v>132</v>
      </c>
      <c r="BM236" s="230" t="s">
        <v>312</v>
      </c>
    </row>
    <row r="237" s="2" customFormat="1">
      <c r="A237" s="39"/>
      <c r="B237" s="40"/>
      <c r="C237" s="41"/>
      <c r="D237" s="232" t="s">
        <v>134</v>
      </c>
      <c r="E237" s="41"/>
      <c r="F237" s="233" t="s">
        <v>311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134</v>
      </c>
      <c r="AU237" s="18" t="s">
        <v>87</v>
      </c>
    </row>
    <row r="238" s="13" customFormat="1">
      <c r="A238" s="13"/>
      <c r="B238" s="239"/>
      <c r="C238" s="240"/>
      <c r="D238" s="232" t="s">
        <v>138</v>
      </c>
      <c r="E238" s="241" t="s">
        <v>1</v>
      </c>
      <c r="F238" s="242" t="s">
        <v>313</v>
      </c>
      <c r="G238" s="240"/>
      <c r="H238" s="243">
        <v>254.43000000000001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138</v>
      </c>
      <c r="AU238" s="249" t="s">
        <v>87</v>
      </c>
      <c r="AV238" s="13" t="s">
        <v>87</v>
      </c>
      <c r="AW238" s="13" t="s">
        <v>34</v>
      </c>
      <c r="AX238" s="13" t="s">
        <v>85</v>
      </c>
      <c r="AY238" s="249" t="s">
        <v>125</v>
      </c>
    </row>
    <row r="239" s="2" customFormat="1" ht="24.15" customHeight="1">
      <c r="A239" s="39"/>
      <c r="B239" s="40"/>
      <c r="C239" s="219" t="s">
        <v>314</v>
      </c>
      <c r="D239" s="219" t="s">
        <v>127</v>
      </c>
      <c r="E239" s="220" t="s">
        <v>315</v>
      </c>
      <c r="F239" s="221" t="s">
        <v>316</v>
      </c>
      <c r="G239" s="222" t="s">
        <v>183</v>
      </c>
      <c r="H239" s="223">
        <v>128.5</v>
      </c>
      <c r="I239" s="224"/>
      <c r="J239" s="225">
        <f>ROUND(I239*H239,2)</f>
        <v>0</v>
      </c>
      <c r="K239" s="221" t="s">
        <v>131</v>
      </c>
      <c r="L239" s="45"/>
      <c r="M239" s="226" t="s">
        <v>1</v>
      </c>
      <c r="N239" s="227" t="s">
        <v>42</v>
      </c>
      <c r="O239" s="92"/>
      <c r="P239" s="228">
        <f>O239*H239</f>
        <v>0</v>
      </c>
      <c r="Q239" s="228">
        <v>0.20469000000000001</v>
      </c>
      <c r="R239" s="228">
        <f>Q239*H239</f>
        <v>26.302665000000001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132</v>
      </c>
      <c r="AT239" s="230" t="s">
        <v>127</v>
      </c>
      <c r="AU239" s="230" t="s">
        <v>87</v>
      </c>
      <c r="AY239" s="18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85</v>
      </c>
      <c r="BK239" s="231">
        <f>ROUND(I239*H239,2)</f>
        <v>0</v>
      </c>
      <c r="BL239" s="18" t="s">
        <v>132</v>
      </c>
      <c r="BM239" s="230" t="s">
        <v>317</v>
      </c>
    </row>
    <row r="240" s="2" customFormat="1">
      <c r="A240" s="39"/>
      <c r="B240" s="40"/>
      <c r="C240" s="41"/>
      <c r="D240" s="232" t="s">
        <v>134</v>
      </c>
      <c r="E240" s="41"/>
      <c r="F240" s="233" t="s">
        <v>318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87</v>
      </c>
    </row>
    <row r="241" s="2" customFormat="1">
      <c r="A241" s="39"/>
      <c r="B241" s="40"/>
      <c r="C241" s="41"/>
      <c r="D241" s="237" t="s">
        <v>136</v>
      </c>
      <c r="E241" s="41"/>
      <c r="F241" s="238" t="s">
        <v>319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136</v>
      </c>
      <c r="AU241" s="18" t="s">
        <v>87</v>
      </c>
    </row>
    <row r="242" s="13" customFormat="1">
      <c r="A242" s="13"/>
      <c r="B242" s="239"/>
      <c r="C242" s="240"/>
      <c r="D242" s="232" t="s">
        <v>138</v>
      </c>
      <c r="E242" s="241" t="s">
        <v>1</v>
      </c>
      <c r="F242" s="242" t="s">
        <v>320</v>
      </c>
      <c r="G242" s="240"/>
      <c r="H242" s="243">
        <v>128.5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138</v>
      </c>
      <c r="AU242" s="249" t="s">
        <v>87</v>
      </c>
      <c r="AV242" s="13" t="s">
        <v>87</v>
      </c>
      <c r="AW242" s="13" t="s">
        <v>34</v>
      </c>
      <c r="AX242" s="13" t="s">
        <v>85</v>
      </c>
      <c r="AY242" s="249" t="s">
        <v>125</v>
      </c>
    </row>
    <row r="243" s="2" customFormat="1" ht="24.15" customHeight="1">
      <c r="A243" s="39"/>
      <c r="B243" s="40"/>
      <c r="C243" s="261" t="s">
        <v>321</v>
      </c>
      <c r="D243" s="261" t="s">
        <v>253</v>
      </c>
      <c r="E243" s="262" t="s">
        <v>322</v>
      </c>
      <c r="F243" s="263" t="s">
        <v>323</v>
      </c>
      <c r="G243" s="264" t="s">
        <v>183</v>
      </c>
      <c r="H243" s="265">
        <v>128.5</v>
      </c>
      <c r="I243" s="266"/>
      <c r="J243" s="267">
        <f>ROUND(I243*H243,2)</f>
        <v>0</v>
      </c>
      <c r="K243" s="263" t="s">
        <v>131</v>
      </c>
      <c r="L243" s="268"/>
      <c r="M243" s="269" t="s">
        <v>1</v>
      </c>
      <c r="N243" s="270" t="s">
        <v>42</v>
      </c>
      <c r="O243" s="92"/>
      <c r="P243" s="228">
        <f>O243*H243</f>
        <v>0</v>
      </c>
      <c r="Q243" s="228">
        <v>0.00048000000000000001</v>
      </c>
      <c r="R243" s="228">
        <f>Q243*H243</f>
        <v>0.061679999999999999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180</v>
      </c>
      <c r="AT243" s="230" t="s">
        <v>253</v>
      </c>
      <c r="AU243" s="230" t="s">
        <v>87</v>
      </c>
      <c r="AY243" s="18" t="s">
        <v>125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85</v>
      </c>
      <c r="BK243" s="231">
        <f>ROUND(I243*H243,2)</f>
        <v>0</v>
      </c>
      <c r="BL243" s="18" t="s">
        <v>132</v>
      </c>
      <c r="BM243" s="230" t="s">
        <v>324</v>
      </c>
    </row>
    <row r="244" s="2" customFormat="1">
      <c r="A244" s="39"/>
      <c r="B244" s="40"/>
      <c r="C244" s="41"/>
      <c r="D244" s="232" t="s">
        <v>134</v>
      </c>
      <c r="E244" s="41"/>
      <c r="F244" s="233" t="s">
        <v>323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87</v>
      </c>
    </row>
    <row r="245" s="13" customFormat="1">
      <c r="A245" s="13"/>
      <c r="B245" s="239"/>
      <c r="C245" s="240"/>
      <c r="D245" s="232" t="s">
        <v>138</v>
      </c>
      <c r="E245" s="241" t="s">
        <v>1</v>
      </c>
      <c r="F245" s="242" t="s">
        <v>325</v>
      </c>
      <c r="G245" s="240"/>
      <c r="H245" s="243">
        <v>128.5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138</v>
      </c>
      <c r="AU245" s="249" t="s">
        <v>87</v>
      </c>
      <c r="AV245" s="13" t="s">
        <v>87</v>
      </c>
      <c r="AW245" s="13" t="s">
        <v>34</v>
      </c>
      <c r="AX245" s="13" t="s">
        <v>85</v>
      </c>
      <c r="AY245" s="249" t="s">
        <v>125</v>
      </c>
    </row>
    <row r="246" s="12" customFormat="1" ht="22.8" customHeight="1">
      <c r="A246" s="12"/>
      <c r="B246" s="203"/>
      <c r="C246" s="204"/>
      <c r="D246" s="205" t="s">
        <v>76</v>
      </c>
      <c r="E246" s="217" t="s">
        <v>159</v>
      </c>
      <c r="F246" s="217" t="s">
        <v>326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SUM(P247:P289)</f>
        <v>0</v>
      </c>
      <c r="Q246" s="211"/>
      <c r="R246" s="212">
        <f>SUM(R247:R289)</f>
        <v>135.92566399999998</v>
      </c>
      <c r="S246" s="211"/>
      <c r="T246" s="213">
        <f>SUM(T247:T289)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85</v>
      </c>
      <c r="AT246" s="215" t="s">
        <v>76</v>
      </c>
      <c r="AU246" s="215" t="s">
        <v>85</v>
      </c>
      <c r="AY246" s="214" t="s">
        <v>125</v>
      </c>
      <c r="BK246" s="216">
        <f>SUM(BK247:BK289)</f>
        <v>0</v>
      </c>
    </row>
    <row r="247" s="2" customFormat="1" ht="16.5" customHeight="1">
      <c r="A247" s="39"/>
      <c r="B247" s="40"/>
      <c r="C247" s="219" t="s">
        <v>327</v>
      </c>
      <c r="D247" s="219" t="s">
        <v>127</v>
      </c>
      <c r="E247" s="220" t="s">
        <v>328</v>
      </c>
      <c r="F247" s="221" t="s">
        <v>329</v>
      </c>
      <c r="G247" s="222" t="s">
        <v>130</v>
      </c>
      <c r="H247" s="223">
        <v>523</v>
      </c>
      <c r="I247" s="224"/>
      <c r="J247" s="225">
        <f>ROUND(I247*H247,2)</f>
        <v>0</v>
      </c>
      <c r="K247" s="221" t="s">
        <v>131</v>
      </c>
      <c r="L247" s="45"/>
      <c r="M247" s="226" t="s">
        <v>1</v>
      </c>
      <c r="N247" s="227" t="s">
        <v>42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132</v>
      </c>
      <c r="AT247" s="230" t="s">
        <v>127</v>
      </c>
      <c r="AU247" s="230" t="s">
        <v>87</v>
      </c>
      <c r="AY247" s="18" t="s">
        <v>125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85</v>
      </c>
      <c r="BK247" s="231">
        <f>ROUND(I247*H247,2)</f>
        <v>0</v>
      </c>
      <c r="BL247" s="18" t="s">
        <v>132</v>
      </c>
      <c r="BM247" s="230" t="s">
        <v>330</v>
      </c>
    </row>
    <row r="248" s="2" customFormat="1">
      <c r="A248" s="39"/>
      <c r="B248" s="40"/>
      <c r="C248" s="41"/>
      <c r="D248" s="232" t="s">
        <v>134</v>
      </c>
      <c r="E248" s="41"/>
      <c r="F248" s="233" t="s">
        <v>331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87</v>
      </c>
    </row>
    <row r="249" s="2" customFormat="1">
      <c r="A249" s="39"/>
      <c r="B249" s="40"/>
      <c r="C249" s="41"/>
      <c r="D249" s="237" t="s">
        <v>136</v>
      </c>
      <c r="E249" s="41"/>
      <c r="F249" s="238" t="s">
        <v>332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136</v>
      </c>
      <c r="AU249" s="18" t="s">
        <v>87</v>
      </c>
    </row>
    <row r="250" s="13" customFormat="1">
      <c r="A250" s="13"/>
      <c r="B250" s="239"/>
      <c r="C250" s="240"/>
      <c r="D250" s="232" t="s">
        <v>138</v>
      </c>
      <c r="E250" s="241" t="s">
        <v>1</v>
      </c>
      <c r="F250" s="242" t="s">
        <v>333</v>
      </c>
      <c r="G250" s="240"/>
      <c r="H250" s="243">
        <v>57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138</v>
      </c>
      <c r="AU250" s="249" t="s">
        <v>87</v>
      </c>
      <c r="AV250" s="13" t="s">
        <v>87</v>
      </c>
      <c r="AW250" s="13" t="s">
        <v>34</v>
      </c>
      <c r="AX250" s="13" t="s">
        <v>77</v>
      </c>
      <c r="AY250" s="249" t="s">
        <v>125</v>
      </c>
    </row>
    <row r="251" s="13" customFormat="1">
      <c r="A251" s="13"/>
      <c r="B251" s="239"/>
      <c r="C251" s="240"/>
      <c r="D251" s="232" t="s">
        <v>138</v>
      </c>
      <c r="E251" s="241" t="s">
        <v>1</v>
      </c>
      <c r="F251" s="242" t="s">
        <v>334</v>
      </c>
      <c r="G251" s="240"/>
      <c r="H251" s="243">
        <v>466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138</v>
      </c>
      <c r="AU251" s="249" t="s">
        <v>87</v>
      </c>
      <c r="AV251" s="13" t="s">
        <v>87</v>
      </c>
      <c r="AW251" s="13" t="s">
        <v>34</v>
      </c>
      <c r="AX251" s="13" t="s">
        <v>77</v>
      </c>
      <c r="AY251" s="249" t="s">
        <v>125</v>
      </c>
    </row>
    <row r="252" s="14" customFormat="1">
      <c r="A252" s="14"/>
      <c r="B252" s="250"/>
      <c r="C252" s="251"/>
      <c r="D252" s="232" t="s">
        <v>138</v>
      </c>
      <c r="E252" s="252" t="s">
        <v>1</v>
      </c>
      <c r="F252" s="253" t="s">
        <v>189</v>
      </c>
      <c r="G252" s="251"/>
      <c r="H252" s="254">
        <v>523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138</v>
      </c>
      <c r="AU252" s="260" t="s">
        <v>87</v>
      </c>
      <c r="AV252" s="14" t="s">
        <v>132</v>
      </c>
      <c r="AW252" s="14" t="s">
        <v>34</v>
      </c>
      <c r="AX252" s="14" t="s">
        <v>85</v>
      </c>
      <c r="AY252" s="260" t="s">
        <v>125</v>
      </c>
    </row>
    <row r="253" s="2" customFormat="1" ht="16.5" customHeight="1">
      <c r="A253" s="39"/>
      <c r="B253" s="40"/>
      <c r="C253" s="219" t="s">
        <v>335</v>
      </c>
      <c r="D253" s="219" t="s">
        <v>127</v>
      </c>
      <c r="E253" s="220" t="s">
        <v>336</v>
      </c>
      <c r="F253" s="221" t="s">
        <v>337</v>
      </c>
      <c r="G253" s="222" t="s">
        <v>130</v>
      </c>
      <c r="H253" s="223">
        <v>530.5</v>
      </c>
      <c r="I253" s="224"/>
      <c r="J253" s="225">
        <f>ROUND(I253*H253,2)</f>
        <v>0</v>
      </c>
      <c r="K253" s="221" t="s">
        <v>131</v>
      </c>
      <c r="L253" s="45"/>
      <c r="M253" s="226" t="s">
        <v>1</v>
      </c>
      <c r="N253" s="227" t="s">
        <v>42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132</v>
      </c>
      <c r="AT253" s="230" t="s">
        <v>127</v>
      </c>
      <c r="AU253" s="230" t="s">
        <v>87</v>
      </c>
      <c r="AY253" s="18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85</v>
      </c>
      <c r="BK253" s="231">
        <f>ROUND(I253*H253,2)</f>
        <v>0</v>
      </c>
      <c r="BL253" s="18" t="s">
        <v>132</v>
      </c>
      <c r="BM253" s="230" t="s">
        <v>338</v>
      </c>
    </row>
    <row r="254" s="2" customFormat="1">
      <c r="A254" s="39"/>
      <c r="B254" s="40"/>
      <c r="C254" s="41"/>
      <c r="D254" s="232" t="s">
        <v>134</v>
      </c>
      <c r="E254" s="41"/>
      <c r="F254" s="233" t="s">
        <v>339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134</v>
      </c>
      <c r="AU254" s="18" t="s">
        <v>87</v>
      </c>
    </row>
    <row r="255" s="2" customFormat="1">
      <c r="A255" s="39"/>
      <c r="B255" s="40"/>
      <c r="C255" s="41"/>
      <c r="D255" s="237" t="s">
        <v>136</v>
      </c>
      <c r="E255" s="41"/>
      <c r="F255" s="238" t="s">
        <v>340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87</v>
      </c>
    </row>
    <row r="256" s="13" customFormat="1">
      <c r="A256" s="13"/>
      <c r="B256" s="239"/>
      <c r="C256" s="240"/>
      <c r="D256" s="232" t="s">
        <v>138</v>
      </c>
      <c r="E256" s="241" t="s">
        <v>1</v>
      </c>
      <c r="F256" s="242" t="s">
        <v>341</v>
      </c>
      <c r="G256" s="240"/>
      <c r="H256" s="243">
        <v>530.5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138</v>
      </c>
      <c r="AU256" s="249" t="s">
        <v>87</v>
      </c>
      <c r="AV256" s="13" t="s">
        <v>87</v>
      </c>
      <c r="AW256" s="13" t="s">
        <v>34</v>
      </c>
      <c r="AX256" s="13" t="s">
        <v>85</v>
      </c>
      <c r="AY256" s="249" t="s">
        <v>125</v>
      </c>
    </row>
    <row r="257" s="2" customFormat="1" ht="16.5" customHeight="1">
      <c r="A257" s="39"/>
      <c r="B257" s="40"/>
      <c r="C257" s="219" t="s">
        <v>342</v>
      </c>
      <c r="D257" s="219" t="s">
        <v>127</v>
      </c>
      <c r="E257" s="220" t="s">
        <v>343</v>
      </c>
      <c r="F257" s="221" t="s">
        <v>344</v>
      </c>
      <c r="G257" s="222" t="s">
        <v>130</v>
      </c>
      <c r="H257" s="223">
        <v>530.5</v>
      </c>
      <c r="I257" s="224"/>
      <c r="J257" s="225">
        <f>ROUND(I257*H257,2)</f>
        <v>0</v>
      </c>
      <c r="K257" s="221" t="s">
        <v>131</v>
      </c>
      <c r="L257" s="45"/>
      <c r="M257" s="226" t="s">
        <v>1</v>
      </c>
      <c r="N257" s="227" t="s">
        <v>42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132</v>
      </c>
      <c r="AT257" s="230" t="s">
        <v>127</v>
      </c>
      <c r="AU257" s="230" t="s">
        <v>87</v>
      </c>
      <c r="AY257" s="18" t="s">
        <v>125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85</v>
      </c>
      <c r="BK257" s="231">
        <f>ROUND(I257*H257,2)</f>
        <v>0</v>
      </c>
      <c r="BL257" s="18" t="s">
        <v>132</v>
      </c>
      <c r="BM257" s="230" t="s">
        <v>345</v>
      </c>
    </row>
    <row r="258" s="2" customFormat="1">
      <c r="A258" s="39"/>
      <c r="B258" s="40"/>
      <c r="C258" s="41"/>
      <c r="D258" s="232" t="s">
        <v>134</v>
      </c>
      <c r="E258" s="41"/>
      <c r="F258" s="233" t="s">
        <v>346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87</v>
      </c>
    </row>
    <row r="259" s="2" customFormat="1">
      <c r="A259" s="39"/>
      <c r="B259" s="40"/>
      <c r="C259" s="41"/>
      <c r="D259" s="237" t="s">
        <v>136</v>
      </c>
      <c r="E259" s="41"/>
      <c r="F259" s="238" t="s">
        <v>347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87</v>
      </c>
    </row>
    <row r="260" s="13" customFormat="1">
      <c r="A260" s="13"/>
      <c r="B260" s="239"/>
      <c r="C260" s="240"/>
      <c r="D260" s="232" t="s">
        <v>138</v>
      </c>
      <c r="E260" s="241" t="s">
        <v>1</v>
      </c>
      <c r="F260" s="242" t="s">
        <v>348</v>
      </c>
      <c r="G260" s="240"/>
      <c r="H260" s="243">
        <v>530.5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138</v>
      </c>
      <c r="AU260" s="249" t="s">
        <v>87</v>
      </c>
      <c r="AV260" s="13" t="s">
        <v>87</v>
      </c>
      <c r="AW260" s="13" t="s">
        <v>34</v>
      </c>
      <c r="AX260" s="13" t="s">
        <v>85</v>
      </c>
      <c r="AY260" s="249" t="s">
        <v>125</v>
      </c>
    </row>
    <row r="261" s="2" customFormat="1" ht="16.5" customHeight="1">
      <c r="A261" s="39"/>
      <c r="B261" s="40"/>
      <c r="C261" s="219" t="s">
        <v>349</v>
      </c>
      <c r="D261" s="219" t="s">
        <v>127</v>
      </c>
      <c r="E261" s="220" t="s">
        <v>350</v>
      </c>
      <c r="F261" s="221" t="s">
        <v>351</v>
      </c>
      <c r="G261" s="222" t="s">
        <v>130</v>
      </c>
      <c r="H261" s="223">
        <v>3.4500000000000002</v>
      </c>
      <c r="I261" s="224"/>
      <c r="J261" s="225">
        <f>ROUND(I261*H261,2)</f>
        <v>0</v>
      </c>
      <c r="K261" s="221" t="s">
        <v>131</v>
      </c>
      <c r="L261" s="45"/>
      <c r="M261" s="226" t="s">
        <v>1</v>
      </c>
      <c r="N261" s="227" t="s">
        <v>42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132</v>
      </c>
      <c r="AT261" s="230" t="s">
        <v>127</v>
      </c>
      <c r="AU261" s="230" t="s">
        <v>87</v>
      </c>
      <c r="AY261" s="18" t="s">
        <v>125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85</v>
      </c>
      <c r="BK261" s="231">
        <f>ROUND(I261*H261,2)</f>
        <v>0</v>
      </c>
      <c r="BL261" s="18" t="s">
        <v>132</v>
      </c>
      <c r="BM261" s="230" t="s">
        <v>352</v>
      </c>
    </row>
    <row r="262" s="2" customFormat="1">
      <c r="A262" s="39"/>
      <c r="B262" s="40"/>
      <c r="C262" s="41"/>
      <c r="D262" s="232" t="s">
        <v>134</v>
      </c>
      <c r="E262" s="41"/>
      <c r="F262" s="233" t="s">
        <v>353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134</v>
      </c>
      <c r="AU262" s="18" t="s">
        <v>87</v>
      </c>
    </row>
    <row r="263" s="2" customFormat="1">
      <c r="A263" s="39"/>
      <c r="B263" s="40"/>
      <c r="C263" s="41"/>
      <c r="D263" s="237" t="s">
        <v>136</v>
      </c>
      <c r="E263" s="41"/>
      <c r="F263" s="238" t="s">
        <v>354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87</v>
      </c>
    </row>
    <row r="264" s="13" customFormat="1">
      <c r="A264" s="13"/>
      <c r="B264" s="239"/>
      <c r="C264" s="240"/>
      <c r="D264" s="232" t="s">
        <v>138</v>
      </c>
      <c r="E264" s="241" t="s">
        <v>1</v>
      </c>
      <c r="F264" s="242" t="s">
        <v>355</v>
      </c>
      <c r="G264" s="240"/>
      <c r="H264" s="243">
        <v>3.4500000000000002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138</v>
      </c>
      <c r="AU264" s="249" t="s">
        <v>87</v>
      </c>
      <c r="AV264" s="13" t="s">
        <v>87</v>
      </c>
      <c r="AW264" s="13" t="s">
        <v>34</v>
      </c>
      <c r="AX264" s="13" t="s">
        <v>85</v>
      </c>
      <c r="AY264" s="249" t="s">
        <v>125</v>
      </c>
    </row>
    <row r="265" s="2" customFormat="1" ht="16.5" customHeight="1">
      <c r="A265" s="39"/>
      <c r="B265" s="40"/>
      <c r="C265" s="219" t="s">
        <v>356</v>
      </c>
      <c r="D265" s="219" t="s">
        <v>127</v>
      </c>
      <c r="E265" s="220" t="s">
        <v>357</v>
      </c>
      <c r="F265" s="221" t="s">
        <v>358</v>
      </c>
      <c r="G265" s="222" t="s">
        <v>130</v>
      </c>
      <c r="H265" s="223">
        <v>3.4500000000000002</v>
      </c>
      <c r="I265" s="224"/>
      <c r="J265" s="225">
        <f>ROUND(I265*H265,2)</f>
        <v>0</v>
      </c>
      <c r="K265" s="221" t="s">
        <v>131</v>
      </c>
      <c r="L265" s="45"/>
      <c r="M265" s="226" t="s">
        <v>1</v>
      </c>
      <c r="N265" s="227" t="s">
        <v>42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132</v>
      </c>
      <c r="AT265" s="230" t="s">
        <v>127</v>
      </c>
      <c r="AU265" s="230" t="s">
        <v>87</v>
      </c>
      <c r="AY265" s="18" t="s">
        <v>125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85</v>
      </c>
      <c r="BK265" s="231">
        <f>ROUND(I265*H265,2)</f>
        <v>0</v>
      </c>
      <c r="BL265" s="18" t="s">
        <v>132</v>
      </c>
      <c r="BM265" s="230" t="s">
        <v>359</v>
      </c>
    </row>
    <row r="266" s="2" customFormat="1">
      <c r="A266" s="39"/>
      <c r="B266" s="40"/>
      <c r="C266" s="41"/>
      <c r="D266" s="232" t="s">
        <v>134</v>
      </c>
      <c r="E266" s="41"/>
      <c r="F266" s="233" t="s">
        <v>360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134</v>
      </c>
      <c r="AU266" s="18" t="s">
        <v>87</v>
      </c>
    </row>
    <row r="267" s="2" customFormat="1">
      <c r="A267" s="39"/>
      <c r="B267" s="40"/>
      <c r="C267" s="41"/>
      <c r="D267" s="237" t="s">
        <v>136</v>
      </c>
      <c r="E267" s="41"/>
      <c r="F267" s="238" t="s">
        <v>361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87</v>
      </c>
    </row>
    <row r="268" s="13" customFormat="1">
      <c r="A268" s="13"/>
      <c r="B268" s="239"/>
      <c r="C268" s="240"/>
      <c r="D268" s="232" t="s">
        <v>138</v>
      </c>
      <c r="E268" s="241" t="s">
        <v>1</v>
      </c>
      <c r="F268" s="242" t="s">
        <v>362</v>
      </c>
      <c r="G268" s="240"/>
      <c r="H268" s="243">
        <v>3.4500000000000002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138</v>
      </c>
      <c r="AU268" s="249" t="s">
        <v>87</v>
      </c>
      <c r="AV268" s="13" t="s">
        <v>87</v>
      </c>
      <c r="AW268" s="13" t="s">
        <v>34</v>
      </c>
      <c r="AX268" s="13" t="s">
        <v>85</v>
      </c>
      <c r="AY268" s="249" t="s">
        <v>125</v>
      </c>
    </row>
    <row r="269" s="2" customFormat="1" ht="21.75" customHeight="1">
      <c r="A269" s="39"/>
      <c r="B269" s="40"/>
      <c r="C269" s="219" t="s">
        <v>363</v>
      </c>
      <c r="D269" s="219" t="s">
        <v>127</v>
      </c>
      <c r="E269" s="220" t="s">
        <v>364</v>
      </c>
      <c r="F269" s="221" t="s">
        <v>365</v>
      </c>
      <c r="G269" s="222" t="s">
        <v>130</v>
      </c>
      <c r="H269" s="223">
        <v>3.4500000000000002</v>
      </c>
      <c r="I269" s="224"/>
      <c r="J269" s="225">
        <f>ROUND(I269*H269,2)</f>
        <v>0</v>
      </c>
      <c r="K269" s="221" t="s">
        <v>131</v>
      </c>
      <c r="L269" s="45"/>
      <c r="M269" s="226" t="s">
        <v>1</v>
      </c>
      <c r="N269" s="227" t="s">
        <v>42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132</v>
      </c>
      <c r="AT269" s="230" t="s">
        <v>127</v>
      </c>
      <c r="AU269" s="230" t="s">
        <v>87</v>
      </c>
      <c r="AY269" s="18" t="s">
        <v>125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85</v>
      </c>
      <c r="BK269" s="231">
        <f>ROUND(I269*H269,2)</f>
        <v>0</v>
      </c>
      <c r="BL269" s="18" t="s">
        <v>132</v>
      </c>
      <c r="BM269" s="230" t="s">
        <v>366</v>
      </c>
    </row>
    <row r="270" s="2" customFormat="1">
      <c r="A270" s="39"/>
      <c r="B270" s="40"/>
      <c r="C270" s="41"/>
      <c r="D270" s="232" t="s">
        <v>134</v>
      </c>
      <c r="E270" s="41"/>
      <c r="F270" s="233" t="s">
        <v>367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134</v>
      </c>
      <c r="AU270" s="18" t="s">
        <v>87</v>
      </c>
    </row>
    <row r="271" s="2" customFormat="1">
      <c r="A271" s="39"/>
      <c r="B271" s="40"/>
      <c r="C271" s="41"/>
      <c r="D271" s="237" t="s">
        <v>136</v>
      </c>
      <c r="E271" s="41"/>
      <c r="F271" s="238" t="s">
        <v>368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136</v>
      </c>
      <c r="AU271" s="18" t="s">
        <v>87</v>
      </c>
    </row>
    <row r="272" s="13" customFormat="1">
      <c r="A272" s="13"/>
      <c r="B272" s="239"/>
      <c r="C272" s="240"/>
      <c r="D272" s="232" t="s">
        <v>138</v>
      </c>
      <c r="E272" s="241" t="s">
        <v>1</v>
      </c>
      <c r="F272" s="242" t="s">
        <v>369</v>
      </c>
      <c r="G272" s="240"/>
      <c r="H272" s="243">
        <v>3.4500000000000002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138</v>
      </c>
      <c r="AU272" s="249" t="s">
        <v>87</v>
      </c>
      <c r="AV272" s="13" t="s">
        <v>87</v>
      </c>
      <c r="AW272" s="13" t="s">
        <v>34</v>
      </c>
      <c r="AX272" s="13" t="s">
        <v>85</v>
      </c>
      <c r="AY272" s="249" t="s">
        <v>125</v>
      </c>
    </row>
    <row r="273" s="2" customFormat="1" ht="21.75" customHeight="1">
      <c r="A273" s="39"/>
      <c r="B273" s="40"/>
      <c r="C273" s="219" t="s">
        <v>370</v>
      </c>
      <c r="D273" s="219" t="s">
        <v>127</v>
      </c>
      <c r="E273" s="220" t="s">
        <v>371</v>
      </c>
      <c r="F273" s="221" t="s">
        <v>372</v>
      </c>
      <c r="G273" s="222" t="s">
        <v>130</v>
      </c>
      <c r="H273" s="223">
        <v>56.600000000000001</v>
      </c>
      <c r="I273" s="224"/>
      <c r="J273" s="225">
        <f>ROUND(I273*H273,2)</f>
        <v>0</v>
      </c>
      <c r="K273" s="221" t="s">
        <v>131</v>
      </c>
      <c r="L273" s="45"/>
      <c r="M273" s="226" t="s">
        <v>1</v>
      </c>
      <c r="N273" s="227" t="s">
        <v>42</v>
      </c>
      <c r="O273" s="92"/>
      <c r="P273" s="228">
        <f>O273*H273</f>
        <v>0</v>
      </c>
      <c r="Q273" s="228">
        <v>0.089219999999999994</v>
      </c>
      <c r="R273" s="228">
        <f>Q273*H273</f>
        <v>5.0498519999999996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132</v>
      </c>
      <c r="AT273" s="230" t="s">
        <v>127</v>
      </c>
      <c r="AU273" s="230" t="s">
        <v>87</v>
      </c>
      <c r="AY273" s="18" t="s">
        <v>125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85</v>
      </c>
      <c r="BK273" s="231">
        <f>ROUND(I273*H273,2)</f>
        <v>0</v>
      </c>
      <c r="BL273" s="18" t="s">
        <v>132</v>
      </c>
      <c r="BM273" s="230" t="s">
        <v>373</v>
      </c>
    </row>
    <row r="274" s="2" customFormat="1">
      <c r="A274" s="39"/>
      <c r="B274" s="40"/>
      <c r="C274" s="41"/>
      <c r="D274" s="232" t="s">
        <v>134</v>
      </c>
      <c r="E274" s="41"/>
      <c r="F274" s="233" t="s">
        <v>374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134</v>
      </c>
      <c r="AU274" s="18" t="s">
        <v>87</v>
      </c>
    </row>
    <row r="275" s="2" customFormat="1">
      <c r="A275" s="39"/>
      <c r="B275" s="40"/>
      <c r="C275" s="41"/>
      <c r="D275" s="237" t="s">
        <v>136</v>
      </c>
      <c r="E275" s="41"/>
      <c r="F275" s="238" t="s">
        <v>375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87</v>
      </c>
    </row>
    <row r="276" s="13" customFormat="1">
      <c r="A276" s="13"/>
      <c r="B276" s="239"/>
      <c r="C276" s="240"/>
      <c r="D276" s="232" t="s">
        <v>138</v>
      </c>
      <c r="E276" s="241" t="s">
        <v>1</v>
      </c>
      <c r="F276" s="242" t="s">
        <v>376</v>
      </c>
      <c r="G276" s="240"/>
      <c r="H276" s="243">
        <v>56.600000000000001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138</v>
      </c>
      <c r="AU276" s="249" t="s">
        <v>87</v>
      </c>
      <c r="AV276" s="13" t="s">
        <v>87</v>
      </c>
      <c r="AW276" s="13" t="s">
        <v>34</v>
      </c>
      <c r="AX276" s="13" t="s">
        <v>85</v>
      </c>
      <c r="AY276" s="249" t="s">
        <v>125</v>
      </c>
    </row>
    <row r="277" s="2" customFormat="1" ht="16.5" customHeight="1">
      <c r="A277" s="39"/>
      <c r="B277" s="40"/>
      <c r="C277" s="261" t="s">
        <v>377</v>
      </c>
      <c r="D277" s="261" t="s">
        <v>253</v>
      </c>
      <c r="E277" s="262" t="s">
        <v>378</v>
      </c>
      <c r="F277" s="263" t="s">
        <v>379</v>
      </c>
      <c r="G277" s="264" t="s">
        <v>130</v>
      </c>
      <c r="H277" s="265">
        <v>56.100000000000001</v>
      </c>
      <c r="I277" s="266"/>
      <c r="J277" s="267">
        <f>ROUND(I277*H277,2)</f>
        <v>0</v>
      </c>
      <c r="K277" s="263" t="s">
        <v>131</v>
      </c>
      <c r="L277" s="268"/>
      <c r="M277" s="269" t="s">
        <v>1</v>
      </c>
      <c r="N277" s="270" t="s">
        <v>42</v>
      </c>
      <c r="O277" s="92"/>
      <c r="P277" s="228">
        <f>O277*H277</f>
        <v>0</v>
      </c>
      <c r="Q277" s="228">
        <v>0.13100000000000001</v>
      </c>
      <c r="R277" s="228">
        <f>Q277*H277</f>
        <v>7.3491000000000009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180</v>
      </c>
      <c r="AT277" s="230" t="s">
        <v>253</v>
      </c>
      <c r="AU277" s="230" t="s">
        <v>87</v>
      </c>
      <c r="AY277" s="18" t="s">
        <v>125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85</v>
      </c>
      <c r="BK277" s="231">
        <f>ROUND(I277*H277,2)</f>
        <v>0</v>
      </c>
      <c r="BL277" s="18" t="s">
        <v>132</v>
      </c>
      <c r="BM277" s="230" t="s">
        <v>380</v>
      </c>
    </row>
    <row r="278" s="2" customFormat="1">
      <c r="A278" s="39"/>
      <c r="B278" s="40"/>
      <c r="C278" s="41"/>
      <c r="D278" s="232" t="s">
        <v>134</v>
      </c>
      <c r="E278" s="41"/>
      <c r="F278" s="233" t="s">
        <v>379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87</v>
      </c>
    </row>
    <row r="279" s="13" customFormat="1">
      <c r="A279" s="13"/>
      <c r="B279" s="239"/>
      <c r="C279" s="240"/>
      <c r="D279" s="232" t="s">
        <v>138</v>
      </c>
      <c r="E279" s="241" t="s">
        <v>1</v>
      </c>
      <c r="F279" s="242" t="s">
        <v>381</v>
      </c>
      <c r="G279" s="240"/>
      <c r="H279" s="243">
        <v>56.100000000000001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138</v>
      </c>
      <c r="AU279" s="249" t="s">
        <v>87</v>
      </c>
      <c r="AV279" s="13" t="s">
        <v>87</v>
      </c>
      <c r="AW279" s="13" t="s">
        <v>34</v>
      </c>
      <c r="AX279" s="13" t="s">
        <v>85</v>
      </c>
      <c r="AY279" s="249" t="s">
        <v>125</v>
      </c>
    </row>
    <row r="280" s="2" customFormat="1" ht="16.5" customHeight="1">
      <c r="A280" s="39"/>
      <c r="B280" s="40"/>
      <c r="C280" s="261" t="s">
        <v>382</v>
      </c>
      <c r="D280" s="261" t="s">
        <v>253</v>
      </c>
      <c r="E280" s="262" t="s">
        <v>383</v>
      </c>
      <c r="F280" s="263" t="s">
        <v>384</v>
      </c>
      <c r="G280" s="264" t="s">
        <v>130</v>
      </c>
      <c r="H280" s="265">
        <v>1.6319999999999999</v>
      </c>
      <c r="I280" s="266"/>
      <c r="J280" s="267">
        <f>ROUND(I280*H280,2)</f>
        <v>0</v>
      </c>
      <c r="K280" s="263" t="s">
        <v>131</v>
      </c>
      <c r="L280" s="268"/>
      <c r="M280" s="269" t="s">
        <v>1</v>
      </c>
      <c r="N280" s="270" t="s">
        <v>42</v>
      </c>
      <c r="O280" s="92"/>
      <c r="P280" s="228">
        <f>O280*H280</f>
        <v>0</v>
      </c>
      <c r="Q280" s="228">
        <v>0.13100000000000001</v>
      </c>
      <c r="R280" s="228">
        <f>Q280*H280</f>
        <v>0.21379199999999998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180</v>
      </c>
      <c r="AT280" s="230" t="s">
        <v>253</v>
      </c>
      <c r="AU280" s="230" t="s">
        <v>87</v>
      </c>
      <c r="AY280" s="18" t="s">
        <v>125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85</v>
      </c>
      <c r="BK280" s="231">
        <f>ROUND(I280*H280,2)</f>
        <v>0</v>
      </c>
      <c r="BL280" s="18" t="s">
        <v>132</v>
      </c>
      <c r="BM280" s="230" t="s">
        <v>385</v>
      </c>
    </row>
    <row r="281" s="2" customFormat="1">
      <c r="A281" s="39"/>
      <c r="B281" s="40"/>
      <c r="C281" s="41"/>
      <c r="D281" s="232" t="s">
        <v>134</v>
      </c>
      <c r="E281" s="41"/>
      <c r="F281" s="233" t="s">
        <v>384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134</v>
      </c>
      <c r="AU281" s="18" t="s">
        <v>87</v>
      </c>
    </row>
    <row r="282" s="13" customFormat="1">
      <c r="A282" s="13"/>
      <c r="B282" s="239"/>
      <c r="C282" s="240"/>
      <c r="D282" s="232" t="s">
        <v>138</v>
      </c>
      <c r="E282" s="241" t="s">
        <v>1</v>
      </c>
      <c r="F282" s="242" t="s">
        <v>386</v>
      </c>
      <c r="G282" s="240"/>
      <c r="H282" s="243">
        <v>1.6319999999999999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138</v>
      </c>
      <c r="AU282" s="249" t="s">
        <v>87</v>
      </c>
      <c r="AV282" s="13" t="s">
        <v>87</v>
      </c>
      <c r="AW282" s="13" t="s">
        <v>34</v>
      </c>
      <c r="AX282" s="13" t="s">
        <v>85</v>
      </c>
      <c r="AY282" s="249" t="s">
        <v>125</v>
      </c>
    </row>
    <row r="283" s="2" customFormat="1" ht="16.5" customHeight="1">
      <c r="A283" s="39"/>
      <c r="B283" s="40"/>
      <c r="C283" s="219" t="s">
        <v>387</v>
      </c>
      <c r="D283" s="219" t="s">
        <v>127</v>
      </c>
      <c r="E283" s="220" t="s">
        <v>388</v>
      </c>
      <c r="F283" s="221" t="s">
        <v>389</v>
      </c>
      <c r="G283" s="222" t="s">
        <v>130</v>
      </c>
      <c r="H283" s="223">
        <v>466</v>
      </c>
      <c r="I283" s="224"/>
      <c r="J283" s="225">
        <f>ROUND(I283*H283,2)</f>
        <v>0</v>
      </c>
      <c r="K283" s="221" t="s">
        <v>131</v>
      </c>
      <c r="L283" s="45"/>
      <c r="M283" s="226" t="s">
        <v>1</v>
      </c>
      <c r="N283" s="227" t="s">
        <v>42</v>
      </c>
      <c r="O283" s="92"/>
      <c r="P283" s="228">
        <f>O283*H283</f>
        <v>0</v>
      </c>
      <c r="Q283" s="228">
        <v>0.11162</v>
      </c>
      <c r="R283" s="228">
        <f>Q283*H283</f>
        <v>52.014919999999996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132</v>
      </c>
      <c r="AT283" s="230" t="s">
        <v>127</v>
      </c>
      <c r="AU283" s="230" t="s">
        <v>87</v>
      </c>
      <c r="AY283" s="18" t="s">
        <v>125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85</v>
      </c>
      <c r="BK283" s="231">
        <f>ROUND(I283*H283,2)</f>
        <v>0</v>
      </c>
      <c r="BL283" s="18" t="s">
        <v>132</v>
      </c>
      <c r="BM283" s="230" t="s">
        <v>390</v>
      </c>
    </row>
    <row r="284" s="2" customFormat="1">
      <c r="A284" s="39"/>
      <c r="B284" s="40"/>
      <c r="C284" s="41"/>
      <c r="D284" s="232" t="s">
        <v>134</v>
      </c>
      <c r="E284" s="41"/>
      <c r="F284" s="233" t="s">
        <v>391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134</v>
      </c>
      <c r="AU284" s="18" t="s">
        <v>87</v>
      </c>
    </row>
    <row r="285" s="2" customFormat="1">
      <c r="A285" s="39"/>
      <c r="B285" s="40"/>
      <c r="C285" s="41"/>
      <c r="D285" s="237" t="s">
        <v>136</v>
      </c>
      <c r="E285" s="41"/>
      <c r="F285" s="238" t="s">
        <v>392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136</v>
      </c>
      <c r="AU285" s="18" t="s">
        <v>87</v>
      </c>
    </row>
    <row r="286" s="13" customFormat="1">
      <c r="A286" s="13"/>
      <c r="B286" s="239"/>
      <c r="C286" s="240"/>
      <c r="D286" s="232" t="s">
        <v>138</v>
      </c>
      <c r="E286" s="241" t="s">
        <v>1</v>
      </c>
      <c r="F286" s="242" t="s">
        <v>393</v>
      </c>
      <c r="G286" s="240"/>
      <c r="H286" s="243">
        <v>466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138</v>
      </c>
      <c r="AU286" s="249" t="s">
        <v>87</v>
      </c>
      <c r="AV286" s="13" t="s">
        <v>87</v>
      </c>
      <c r="AW286" s="13" t="s">
        <v>34</v>
      </c>
      <c r="AX286" s="13" t="s">
        <v>85</v>
      </c>
      <c r="AY286" s="249" t="s">
        <v>125</v>
      </c>
    </row>
    <row r="287" s="2" customFormat="1" ht="16.5" customHeight="1">
      <c r="A287" s="39"/>
      <c r="B287" s="40"/>
      <c r="C287" s="261" t="s">
        <v>394</v>
      </c>
      <c r="D287" s="261" t="s">
        <v>253</v>
      </c>
      <c r="E287" s="262" t="s">
        <v>395</v>
      </c>
      <c r="F287" s="263" t="s">
        <v>396</v>
      </c>
      <c r="G287" s="264" t="s">
        <v>130</v>
      </c>
      <c r="H287" s="265">
        <v>475.31999999999999</v>
      </c>
      <c r="I287" s="266"/>
      <c r="J287" s="267">
        <f>ROUND(I287*H287,2)</f>
        <v>0</v>
      </c>
      <c r="K287" s="263" t="s">
        <v>131</v>
      </c>
      <c r="L287" s="268"/>
      <c r="M287" s="269" t="s">
        <v>1</v>
      </c>
      <c r="N287" s="270" t="s">
        <v>42</v>
      </c>
      <c r="O287" s="92"/>
      <c r="P287" s="228">
        <f>O287*H287</f>
        <v>0</v>
      </c>
      <c r="Q287" s="228">
        <v>0.14999999999999999</v>
      </c>
      <c r="R287" s="228">
        <f>Q287*H287</f>
        <v>71.298000000000002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180</v>
      </c>
      <c r="AT287" s="230" t="s">
        <v>253</v>
      </c>
      <c r="AU287" s="230" t="s">
        <v>87</v>
      </c>
      <c r="AY287" s="18" t="s">
        <v>125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85</v>
      </c>
      <c r="BK287" s="231">
        <f>ROUND(I287*H287,2)</f>
        <v>0</v>
      </c>
      <c r="BL287" s="18" t="s">
        <v>132</v>
      </c>
      <c r="BM287" s="230" t="s">
        <v>397</v>
      </c>
    </row>
    <row r="288" s="2" customFormat="1">
      <c r="A288" s="39"/>
      <c r="B288" s="40"/>
      <c r="C288" s="41"/>
      <c r="D288" s="232" t="s">
        <v>134</v>
      </c>
      <c r="E288" s="41"/>
      <c r="F288" s="233" t="s">
        <v>396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134</v>
      </c>
      <c r="AU288" s="18" t="s">
        <v>87</v>
      </c>
    </row>
    <row r="289" s="13" customFormat="1">
      <c r="A289" s="13"/>
      <c r="B289" s="239"/>
      <c r="C289" s="240"/>
      <c r="D289" s="232" t="s">
        <v>138</v>
      </c>
      <c r="E289" s="241" t="s">
        <v>1</v>
      </c>
      <c r="F289" s="242" t="s">
        <v>398</v>
      </c>
      <c r="G289" s="240"/>
      <c r="H289" s="243">
        <v>475.31999999999999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138</v>
      </c>
      <c r="AU289" s="249" t="s">
        <v>87</v>
      </c>
      <c r="AV289" s="13" t="s">
        <v>87</v>
      </c>
      <c r="AW289" s="13" t="s">
        <v>34</v>
      </c>
      <c r="AX289" s="13" t="s">
        <v>85</v>
      </c>
      <c r="AY289" s="249" t="s">
        <v>125</v>
      </c>
    </row>
    <row r="290" s="12" customFormat="1" ht="22.8" customHeight="1">
      <c r="A290" s="12"/>
      <c r="B290" s="203"/>
      <c r="C290" s="204"/>
      <c r="D290" s="205" t="s">
        <v>76</v>
      </c>
      <c r="E290" s="217" t="s">
        <v>180</v>
      </c>
      <c r="F290" s="217" t="s">
        <v>399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SUM(P291:P315)</f>
        <v>0</v>
      </c>
      <c r="Q290" s="211"/>
      <c r="R290" s="212">
        <f>SUM(R291:R315)</f>
        <v>3.4152199999999997</v>
      </c>
      <c r="S290" s="211"/>
      <c r="T290" s="213">
        <f>SUM(T291:T315)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85</v>
      </c>
      <c r="AT290" s="215" t="s">
        <v>76</v>
      </c>
      <c r="AU290" s="215" t="s">
        <v>85</v>
      </c>
      <c r="AY290" s="214" t="s">
        <v>125</v>
      </c>
      <c r="BK290" s="216">
        <f>SUM(BK291:BK315)</f>
        <v>0</v>
      </c>
    </row>
    <row r="291" s="2" customFormat="1" ht="16.5" customHeight="1">
      <c r="A291" s="39"/>
      <c r="B291" s="40"/>
      <c r="C291" s="219" t="s">
        <v>400</v>
      </c>
      <c r="D291" s="219" t="s">
        <v>127</v>
      </c>
      <c r="E291" s="220" t="s">
        <v>401</v>
      </c>
      <c r="F291" s="221" t="s">
        <v>402</v>
      </c>
      <c r="G291" s="222" t="s">
        <v>183</v>
      </c>
      <c r="H291" s="223">
        <v>4</v>
      </c>
      <c r="I291" s="224"/>
      <c r="J291" s="225">
        <f>ROUND(I291*H291,2)</f>
        <v>0</v>
      </c>
      <c r="K291" s="221" t="s">
        <v>131</v>
      </c>
      <c r="L291" s="45"/>
      <c r="M291" s="226" t="s">
        <v>1</v>
      </c>
      <c r="N291" s="227" t="s">
        <v>42</v>
      </c>
      <c r="O291" s="92"/>
      <c r="P291" s="228">
        <f>O291*H291</f>
        <v>0</v>
      </c>
      <c r="Q291" s="228">
        <v>0.0027599999999999999</v>
      </c>
      <c r="R291" s="228">
        <f>Q291*H291</f>
        <v>0.01104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132</v>
      </c>
      <c r="AT291" s="230" t="s">
        <v>127</v>
      </c>
      <c r="AU291" s="230" t="s">
        <v>87</v>
      </c>
      <c r="AY291" s="18" t="s">
        <v>125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85</v>
      </c>
      <c r="BK291" s="231">
        <f>ROUND(I291*H291,2)</f>
        <v>0</v>
      </c>
      <c r="BL291" s="18" t="s">
        <v>132</v>
      </c>
      <c r="BM291" s="230" t="s">
        <v>403</v>
      </c>
    </row>
    <row r="292" s="2" customFormat="1">
      <c r="A292" s="39"/>
      <c r="B292" s="40"/>
      <c r="C292" s="41"/>
      <c r="D292" s="232" t="s">
        <v>134</v>
      </c>
      <c r="E292" s="41"/>
      <c r="F292" s="233" t="s">
        <v>404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134</v>
      </c>
      <c r="AU292" s="18" t="s">
        <v>87</v>
      </c>
    </row>
    <row r="293" s="2" customFormat="1">
      <c r="A293" s="39"/>
      <c r="B293" s="40"/>
      <c r="C293" s="41"/>
      <c r="D293" s="237" t="s">
        <v>136</v>
      </c>
      <c r="E293" s="41"/>
      <c r="F293" s="238" t="s">
        <v>405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136</v>
      </c>
      <c r="AU293" s="18" t="s">
        <v>87</v>
      </c>
    </row>
    <row r="294" s="13" customFormat="1">
      <c r="A294" s="13"/>
      <c r="B294" s="239"/>
      <c r="C294" s="240"/>
      <c r="D294" s="232" t="s">
        <v>138</v>
      </c>
      <c r="E294" s="241" t="s">
        <v>1</v>
      </c>
      <c r="F294" s="242" t="s">
        <v>406</v>
      </c>
      <c r="G294" s="240"/>
      <c r="H294" s="243">
        <v>4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138</v>
      </c>
      <c r="AU294" s="249" t="s">
        <v>87</v>
      </c>
      <c r="AV294" s="13" t="s">
        <v>87</v>
      </c>
      <c r="AW294" s="13" t="s">
        <v>34</v>
      </c>
      <c r="AX294" s="13" t="s">
        <v>85</v>
      </c>
      <c r="AY294" s="249" t="s">
        <v>125</v>
      </c>
    </row>
    <row r="295" s="2" customFormat="1" ht="16.5" customHeight="1">
      <c r="A295" s="39"/>
      <c r="B295" s="40"/>
      <c r="C295" s="219" t="s">
        <v>407</v>
      </c>
      <c r="D295" s="219" t="s">
        <v>127</v>
      </c>
      <c r="E295" s="220" t="s">
        <v>408</v>
      </c>
      <c r="F295" s="221" t="s">
        <v>409</v>
      </c>
      <c r="G295" s="222" t="s">
        <v>410</v>
      </c>
      <c r="H295" s="223">
        <v>2</v>
      </c>
      <c r="I295" s="224"/>
      <c r="J295" s="225">
        <f>ROUND(I295*H295,2)</f>
        <v>0</v>
      </c>
      <c r="K295" s="221" t="s">
        <v>1</v>
      </c>
      <c r="L295" s="45"/>
      <c r="M295" s="226" t="s">
        <v>1</v>
      </c>
      <c r="N295" s="227" t="s">
        <v>42</v>
      </c>
      <c r="O295" s="92"/>
      <c r="P295" s="228">
        <f>O295*H295</f>
        <v>0</v>
      </c>
      <c r="Q295" s="228">
        <v>1.12181</v>
      </c>
      <c r="R295" s="228">
        <f>Q295*H295</f>
        <v>2.2436199999999999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132</v>
      </c>
      <c r="AT295" s="230" t="s">
        <v>127</v>
      </c>
      <c r="AU295" s="230" t="s">
        <v>87</v>
      </c>
      <c r="AY295" s="18" t="s">
        <v>125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85</v>
      </c>
      <c r="BK295" s="231">
        <f>ROUND(I295*H295,2)</f>
        <v>0</v>
      </c>
      <c r="BL295" s="18" t="s">
        <v>132</v>
      </c>
      <c r="BM295" s="230" t="s">
        <v>411</v>
      </c>
    </row>
    <row r="296" s="2" customFormat="1">
      <c r="A296" s="39"/>
      <c r="B296" s="40"/>
      <c r="C296" s="41"/>
      <c r="D296" s="232" t="s">
        <v>134</v>
      </c>
      <c r="E296" s="41"/>
      <c r="F296" s="233" t="s">
        <v>412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134</v>
      </c>
      <c r="AU296" s="18" t="s">
        <v>87</v>
      </c>
    </row>
    <row r="297" s="13" customFormat="1">
      <c r="A297" s="13"/>
      <c r="B297" s="239"/>
      <c r="C297" s="240"/>
      <c r="D297" s="232" t="s">
        <v>138</v>
      </c>
      <c r="E297" s="241" t="s">
        <v>1</v>
      </c>
      <c r="F297" s="242" t="s">
        <v>413</v>
      </c>
      <c r="G297" s="240"/>
      <c r="H297" s="243">
        <v>2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138</v>
      </c>
      <c r="AU297" s="249" t="s">
        <v>87</v>
      </c>
      <c r="AV297" s="13" t="s">
        <v>87</v>
      </c>
      <c r="AW297" s="13" t="s">
        <v>34</v>
      </c>
      <c r="AX297" s="13" t="s">
        <v>85</v>
      </c>
      <c r="AY297" s="249" t="s">
        <v>125</v>
      </c>
    </row>
    <row r="298" s="2" customFormat="1" ht="16.5" customHeight="1">
      <c r="A298" s="39"/>
      <c r="B298" s="40"/>
      <c r="C298" s="261" t="s">
        <v>414</v>
      </c>
      <c r="D298" s="261" t="s">
        <v>253</v>
      </c>
      <c r="E298" s="262" t="s">
        <v>415</v>
      </c>
      <c r="F298" s="263" t="s">
        <v>416</v>
      </c>
      <c r="G298" s="264" t="s">
        <v>410</v>
      </c>
      <c r="H298" s="265">
        <v>2</v>
      </c>
      <c r="I298" s="266"/>
      <c r="J298" s="267">
        <f>ROUND(I298*H298,2)</f>
        <v>0</v>
      </c>
      <c r="K298" s="263" t="s">
        <v>131</v>
      </c>
      <c r="L298" s="268"/>
      <c r="M298" s="269" t="s">
        <v>1</v>
      </c>
      <c r="N298" s="270" t="s">
        <v>42</v>
      </c>
      <c r="O298" s="92"/>
      <c r="P298" s="228">
        <f>O298*H298</f>
        <v>0</v>
      </c>
      <c r="Q298" s="228">
        <v>0.0025000000000000001</v>
      </c>
      <c r="R298" s="228">
        <f>Q298*H298</f>
        <v>0.0050000000000000001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180</v>
      </c>
      <c r="AT298" s="230" t="s">
        <v>253</v>
      </c>
      <c r="AU298" s="230" t="s">
        <v>87</v>
      </c>
      <c r="AY298" s="18" t="s">
        <v>125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85</v>
      </c>
      <c r="BK298" s="231">
        <f>ROUND(I298*H298,2)</f>
        <v>0</v>
      </c>
      <c r="BL298" s="18" t="s">
        <v>132</v>
      </c>
      <c r="BM298" s="230" t="s">
        <v>417</v>
      </c>
    </row>
    <row r="299" s="2" customFormat="1">
      <c r="A299" s="39"/>
      <c r="B299" s="40"/>
      <c r="C299" s="41"/>
      <c r="D299" s="232" t="s">
        <v>134</v>
      </c>
      <c r="E299" s="41"/>
      <c r="F299" s="233" t="s">
        <v>416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134</v>
      </c>
      <c r="AU299" s="18" t="s">
        <v>87</v>
      </c>
    </row>
    <row r="300" s="13" customFormat="1">
      <c r="A300" s="13"/>
      <c r="B300" s="239"/>
      <c r="C300" s="240"/>
      <c r="D300" s="232" t="s">
        <v>138</v>
      </c>
      <c r="E300" s="241" t="s">
        <v>1</v>
      </c>
      <c r="F300" s="242" t="s">
        <v>418</v>
      </c>
      <c r="G300" s="240"/>
      <c r="H300" s="243">
        <v>2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138</v>
      </c>
      <c r="AU300" s="249" t="s">
        <v>87</v>
      </c>
      <c r="AV300" s="13" t="s">
        <v>87</v>
      </c>
      <c r="AW300" s="13" t="s">
        <v>34</v>
      </c>
      <c r="AX300" s="13" t="s">
        <v>85</v>
      </c>
      <c r="AY300" s="249" t="s">
        <v>125</v>
      </c>
    </row>
    <row r="301" s="2" customFormat="1" ht="21.75" customHeight="1">
      <c r="A301" s="39"/>
      <c r="B301" s="40"/>
      <c r="C301" s="219" t="s">
        <v>419</v>
      </c>
      <c r="D301" s="219" t="s">
        <v>127</v>
      </c>
      <c r="E301" s="220" t="s">
        <v>420</v>
      </c>
      <c r="F301" s="221" t="s">
        <v>421</v>
      </c>
      <c r="G301" s="222" t="s">
        <v>410</v>
      </c>
      <c r="H301" s="223">
        <v>4</v>
      </c>
      <c r="I301" s="224"/>
      <c r="J301" s="225">
        <f>ROUND(I301*H301,2)</f>
        <v>0</v>
      </c>
      <c r="K301" s="221" t="s">
        <v>131</v>
      </c>
      <c r="L301" s="45"/>
      <c r="M301" s="226" t="s">
        <v>1</v>
      </c>
      <c r="N301" s="227" t="s">
        <v>42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132</v>
      </c>
      <c r="AT301" s="230" t="s">
        <v>127</v>
      </c>
      <c r="AU301" s="230" t="s">
        <v>87</v>
      </c>
      <c r="AY301" s="18" t="s">
        <v>125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85</v>
      </c>
      <c r="BK301" s="231">
        <f>ROUND(I301*H301,2)</f>
        <v>0</v>
      </c>
      <c r="BL301" s="18" t="s">
        <v>132</v>
      </c>
      <c r="BM301" s="230" t="s">
        <v>422</v>
      </c>
    </row>
    <row r="302" s="2" customFormat="1">
      <c r="A302" s="39"/>
      <c r="B302" s="40"/>
      <c r="C302" s="41"/>
      <c r="D302" s="232" t="s">
        <v>134</v>
      </c>
      <c r="E302" s="41"/>
      <c r="F302" s="233" t="s">
        <v>423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134</v>
      </c>
      <c r="AU302" s="18" t="s">
        <v>87</v>
      </c>
    </row>
    <row r="303" s="2" customFormat="1">
      <c r="A303" s="39"/>
      <c r="B303" s="40"/>
      <c r="C303" s="41"/>
      <c r="D303" s="237" t="s">
        <v>136</v>
      </c>
      <c r="E303" s="41"/>
      <c r="F303" s="238" t="s">
        <v>424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136</v>
      </c>
      <c r="AU303" s="18" t="s">
        <v>87</v>
      </c>
    </row>
    <row r="304" s="13" customFormat="1">
      <c r="A304" s="13"/>
      <c r="B304" s="239"/>
      <c r="C304" s="240"/>
      <c r="D304" s="232" t="s">
        <v>138</v>
      </c>
      <c r="E304" s="241" t="s">
        <v>1</v>
      </c>
      <c r="F304" s="242" t="s">
        <v>425</v>
      </c>
      <c r="G304" s="240"/>
      <c r="H304" s="243">
        <v>4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138</v>
      </c>
      <c r="AU304" s="249" t="s">
        <v>87</v>
      </c>
      <c r="AV304" s="13" t="s">
        <v>87</v>
      </c>
      <c r="AW304" s="13" t="s">
        <v>34</v>
      </c>
      <c r="AX304" s="13" t="s">
        <v>85</v>
      </c>
      <c r="AY304" s="249" t="s">
        <v>125</v>
      </c>
    </row>
    <row r="305" s="2" customFormat="1" ht="16.5" customHeight="1">
      <c r="A305" s="39"/>
      <c r="B305" s="40"/>
      <c r="C305" s="261" t="s">
        <v>426</v>
      </c>
      <c r="D305" s="261" t="s">
        <v>253</v>
      </c>
      <c r="E305" s="262" t="s">
        <v>427</v>
      </c>
      <c r="F305" s="263" t="s">
        <v>428</v>
      </c>
      <c r="G305" s="264" t="s">
        <v>410</v>
      </c>
      <c r="H305" s="265">
        <v>4</v>
      </c>
      <c r="I305" s="266"/>
      <c r="J305" s="267">
        <f>ROUND(I305*H305,2)</f>
        <v>0</v>
      </c>
      <c r="K305" s="263" t="s">
        <v>131</v>
      </c>
      <c r="L305" s="268"/>
      <c r="M305" s="269" t="s">
        <v>1</v>
      </c>
      <c r="N305" s="270" t="s">
        <v>42</v>
      </c>
      <c r="O305" s="92"/>
      <c r="P305" s="228">
        <f>O305*H305</f>
        <v>0</v>
      </c>
      <c r="Q305" s="228">
        <v>0.00072000000000000005</v>
      </c>
      <c r="R305" s="228">
        <f>Q305*H305</f>
        <v>0.0028800000000000002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180</v>
      </c>
      <c r="AT305" s="230" t="s">
        <v>253</v>
      </c>
      <c r="AU305" s="230" t="s">
        <v>87</v>
      </c>
      <c r="AY305" s="18" t="s">
        <v>125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85</v>
      </c>
      <c r="BK305" s="231">
        <f>ROUND(I305*H305,2)</f>
        <v>0</v>
      </c>
      <c r="BL305" s="18" t="s">
        <v>132</v>
      </c>
      <c r="BM305" s="230" t="s">
        <v>429</v>
      </c>
    </row>
    <row r="306" s="2" customFormat="1">
      <c r="A306" s="39"/>
      <c r="B306" s="40"/>
      <c r="C306" s="41"/>
      <c r="D306" s="232" t="s">
        <v>134</v>
      </c>
      <c r="E306" s="41"/>
      <c r="F306" s="233" t="s">
        <v>428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134</v>
      </c>
      <c r="AU306" s="18" t="s">
        <v>87</v>
      </c>
    </row>
    <row r="307" s="13" customFormat="1">
      <c r="A307" s="13"/>
      <c r="B307" s="239"/>
      <c r="C307" s="240"/>
      <c r="D307" s="232" t="s">
        <v>138</v>
      </c>
      <c r="E307" s="241" t="s">
        <v>1</v>
      </c>
      <c r="F307" s="242" t="s">
        <v>132</v>
      </c>
      <c r="G307" s="240"/>
      <c r="H307" s="243">
        <v>4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138</v>
      </c>
      <c r="AU307" s="249" t="s">
        <v>87</v>
      </c>
      <c r="AV307" s="13" t="s">
        <v>87</v>
      </c>
      <c r="AW307" s="13" t="s">
        <v>34</v>
      </c>
      <c r="AX307" s="13" t="s">
        <v>85</v>
      </c>
      <c r="AY307" s="249" t="s">
        <v>125</v>
      </c>
    </row>
    <row r="308" s="2" customFormat="1" ht="16.5" customHeight="1">
      <c r="A308" s="39"/>
      <c r="B308" s="40"/>
      <c r="C308" s="219" t="s">
        <v>430</v>
      </c>
      <c r="D308" s="219" t="s">
        <v>127</v>
      </c>
      <c r="E308" s="220" t="s">
        <v>431</v>
      </c>
      <c r="F308" s="221" t="s">
        <v>432</v>
      </c>
      <c r="G308" s="222" t="s">
        <v>410</v>
      </c>
      <c r="H308" s="223">
        <v>2</v>
      </c>
      <c r="I308" s="224"/>
      <c r="J308" s="225">
        <f>ROUND(I308*H308,2)</f>
        <v>0</v>
      </c>
      <c r="K308" s="221" t="s">
        <v>131</v>
      </c>
      <c r="L308" s="45"/>
      <c r="M308" s="226" t="s">
        <v>1</v>
      </c>
      <c r="N308" s="227" t="s">
        <v>42</v>
      </c>
      <c r="O308" s="92"/>
      <c r="P308" s="228">
        <f>O308*H308</f>
        <v>0</v>
      </c>
      <c r="Q308" s="228">
        <v>0.42080000000000001</v>
      </c>
      <c r="R308" s="228">
        <f>Q308*H308</f>
        <v>0.84160000000000001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132</v>
      </c>
      <c r="AT308" s="230" t="s">
        <v>127</v>
      </c>
      <c r="AU308" s="230" t="s">
        <v>87</v>
      </c>
      <c r="AY308" s="18" t="s">
        <v>125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85</v>
      </c>
      <c r="BK308" s="231">
        <f>ROUND(I308*H308,2)</f>
        <v>0</v>
      </c>
      <c r="BL308" s="18" t="s">
        <v>132</v>
      </c>
      <c r="BM308" s="230" t="s">
        <v>433</v>
      </c>
    </row>
    <row r="309" s="2" customFormat="1">
      <c r="A309" s="39"/>
      <c r="B309" s="40"/>
      <c r="C309" s="41"/>
      <c r="D309" s="232" t="s">
        <v>134</v>
      </c>
      <c r="E309" s="41"/>
      <c r="F309" s="233" t="s">
        <v>434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134</v>
      </c>
      <c r="AU309" s="18" t="s">
        <v>87</v>
      </c>
    </row>
    <row r="310" s="2" customFormat="1">
      <c r="A310" s="39"/>
      <c r="B310" s="40"/>
      <c r="C310" s="41"/>
      <c r="D310" s="237" t="s">
        <v>136</v>
      </c>
      <c r="E310" s="41"/>
      <c r="F310" s="238" t="s">
        <v>435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136</v>
      </c>
      <c r="AU310" s="18" t="s">
        <v>87</v>
      </c>
    </row>
    <row r="311" s="13" customFormat="1">
      <c r="A311" s="13"/>
      <c r="B311" s="239"/>
      <c r="C311" s="240"/>
      <c r="D311" s="232" t="s">
        <v>138</v>
      </c>
      <c r="E311" s="241" t="s">
        <v>1</v>
      </c>
      <c r="F311" s="242" t="s">
        <v>436</v>
      </c>
      <c r="G311" s="240"/>
      <c r="H311" s="243">
        <v>2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138</v>
      </c>
      <c r="AU311" s="249" t="s">
        <v>87</v>
      </c>
      <c r="AV311" s="13" t="s">
        <v>87</v>
      </c>
      <c r="AW311" s="13" t="s">
        <v>34</v>
      </c>
      <c r="AX311" s="13" t="s">
        <v>85</v>
      </c>
      <c r="AY311" s="249" t="s">
        <v>125</v>
      </c>
    </row>
    <row r="312" s="2" customFormat="1" ht="21.75" customHeight="1">
      <c r="A312" s="39"/>
      <c r="B312" s="40"/>
      <c r="C312" s="219" t="s">
        <v>437</v>
      </c>
      <c r="D312" s="219" t="s">
        <v>127</v>
      </c>
      <c r="E312" s="220" t="s">
        <v>438</v>
      </c>
      <c r="F312" s="221" t="s">
        <v>439</v>
      </c>
      <c r="G312" s="222" t="s">
        <v>410</v>
      </c>
      <c r="H312" s="223">
        <v>1</v>
      </c>
      <c r="I312" s="224"/>
      <c r="J312" s="225">
        <f>ROUND(I312*H312,2)</f>
        <v>0</v>
      </c>
      <c r="K312" s="221" t="s">
        <v>131</v>
      </c>
      <c r="L312" s="45"/>
      <c r="M312" s="226" t="s">
        <v>1</v>
      </c>
      <c r="N312" s="227" t="s">
        <v>42</v>
      </c>
      <c r="O312" s="92"/>
      <c r="P312" s="228">
        <f>O312*H312</f>
        <v>0</v>
      </c>
      <c r="Q312" s="228">
        <v>0.31108000000000002</v>
      </c>
      <c r="R312" s="228">
        <f>Q312*H312</f>
        <v>0.31108000000000002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132</v>
      </c>
      <c r="AT312" s="230" t="s">
        <v>127</v>
      </c>
      <c r="AU312" s="230" t="s">
        <v>87</v>
      </c>
      <c r="AY312" s="18" t="s">
        <v>125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85</v>
      </c>
      <c r="BK312" s="231">
        <f>ROUND(I312*H312,2)</f>
        <v>0</v>
      </c>
      <c r="BL312" s="18" t="s">
        <v>132</v>
      </c>
      <c r="BM312" s="230" t="s">
        <v>440</v>
      </c>
    </row>
    <row r="313" s="2" customFormat="1">
      <c r="A313" s="39"/>
      <c r="B313" s="40"/>
      <c r="C313" s="41"/>
      <c r="D313" s="232" t="s">
        <v>134</v>
      </c>
      <c r="E313" s="41"/>
      <c r="F313" s="233" t="s">
        <v>441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134</v>
      </c>
      <c r="AU313" s="18" t="s">
        <v>87</v>
      </c>
    </row>
    <row r="314" s="2" customFormat="1">
      <c r="A314" s="39"/>
      <c r="B314" s="40"/>
      <c r="C314" s="41"/>
      <c r="D314" s="237" t="s">
        <v>136</v>
      </c>
      <c r="E314" s="41"/>
      <c r="F314" s="238" t="s">
        <v>442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136</v>
      </c>
      <c r="AU314" s="18" t="s">
        <v>87</v>
      </c>
    </row>
    <row r="315" s="13" customFormat="1">
      <c r="A315" s="13"/>
      <c r="B315" s="239"/>
      <c r="C315" s="240"/>
      <c r="D315" s="232" t="s">
        <v>138</v>
      </c>
      <c r="E315" s="241" t="s">
        <v>1</v>
      </c>
      <c r="F315" s="242" t="s">
        <v>443</v>
      </c>
      <c r="G315" s="240"/>
      <c r="H315" s="243">
        <v>1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138</v>
      </c>
      <c r="AU315" s="249" t="s">
        <v>87</v>
      </c>
      <c r="AV315" s="13" t="s">
        <v>87</v>
      </c>
      <c r="AW315" s="13" t="s">
        <v>34</v>
      </c>
      <c r="AX315" s="13" t="s">
        <v>85</v>
      </c>
      <c r="AY315" s="249" t="s">
        <v>125</v>
      </c>
    </row>
    <row r="316" s="12" customFormat="1" ht="22.8" customHeight="1">
      <c r="A316" s="12"/>
      <c r="B316" s="203"/>
      <c r="C316" s="204"/>
      <c r="D316" s="205" t="s">
        <v>76</v>
      </c>
      <c r="E316" s="217" t="s">
        <v>190</v>
      </c>
      <c r="F316" s="217" t="s">
        <v>444</v>
      </c>
      <c r="G316" s="204"/>
      <c r="H316" s="204"/>
      <c r="I316" s="207"/>
      <c r="J316" s="218">
        <f>BK316</f>
        <v>0</v>
      </c>
      <c r="K316" s="204"/>
      <c r="L316" s="209"/>
      <c r="M316" s="210"/>
      <c r="N316" s="211"/>
      <c r="O316" s="211"/>
      <c r="P316" s="212">
        <f>SUM(P317:P389)</f>
        <v>0</v>
      </c>
      <c r="Q316" s="211"/>
      <c r="R316" s="212">
        <f>SUM(R317:R389)</f>
        <v>65.739049600000001</v>
      </c>
      <c r="S316" s="211"/>
      <c r="T316" s="213">
        <f>SUM(T317:T389)</f>
        <v>0.086000000000000007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85</v>
      </c>
      <c r="AT316" s="215" t="s">
        <v>76</v>
      </c>
      <c r="AU316" s="215" t="s">
        <v>85</v>
      </c>
      <c r="AY316" s="214" t="s">
        <v>125</v>
      </c>
      <c r="BK316" s="216">
        <f>SUM(BK317:BK389)</f>
        <v>0</v>
      </c>
    </row>
    <row r="317" s="2" customFormat="1" ht="16.5" customHeight="1">
      <c r="A317" s="39"/>
      <c r="B317" s="40"/>
      <c r="C317" s="219" t="s">
        <v>445</v>
      </c>
      <c r="D317" s="219" t="s">
        <v>127</v>
      </c>
      <c r="E317" s="220" t="s">
        <v>446</v>
      </c>
      <c r="F317" s="221" t="s">
        <v>447</v>
      </c>
      <c r="G317" s="222" t="s">
        <v>410</v>
      </c>
      <c r="H317" s="223">
        <v>1</v>
      </c>
      <c r="I317" s="224"/>
      <c r="J317" s="225">
        <f>ROUND(I317*H317,2)</f>
        <v>0</v>
      </c>
      <c r="K317" s="221" t="s">
        <v>131</v>
      </c>
      <c r="L317" s="45"/>
      <c r="M317" s="226" t="s">
        <v>1</v>
      </c>
      <c r="N317" s="227" t="s">
        <v>42</v>
      </c>
      <c r="O317" s="92"/>
      <c r="P317" s="228">
        <f>O317*H317</f>
        <v>0</v>
      </c>
      <c r="Q317" s="228">
        <v>0.00069999999999999999</v>
      </c>
      <c r="R317" s="228">
        <f>Q317*H317</f>
        <v>0.00069999999999999999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132</v>
      </c>
      <c r="AT317" s="230" t="s">
        <v>127</v>
      </c>
      <c r="AU317" s="230" t="s">
        <v>87</v>
      </c>
      <c r="AY317" s="18" t="s">
        <v>125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85</v>
      </c>
      <c r="BK317" s="231">
        <f>ROUND(I317*H317,2)</f>
        <v>0</v>
      </c>
      <c r="BL317" s="18" t="s">
        <v>132</v>
      </c>
      <c r="BM317" s="230" t="s">
        <v>448</v>
      </c>
    </row>
    <row r="318" s="2" customFormat="1">
      <c r="A318" s="39"/>
      <c r="B318" s="40"/>
      <c r="C318" s="41"/>
      <c r="D318" s="232" t="s">
        <v>134</v>
      </c>
      <c r="E318" s="41"/>
      <c r="F318" s="233" t="s">
        <v>449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134</v>
      </c>
      <c r="AU318" s="18" t="s">
        <v>87</v>
      </c>
    </row>
    <row r="319" s="2" customFormat="1">
      <c r="A319" s="39"/>
      <c r="B319" s="40"/>
      <c r="C319" s="41"/>
      <c r="D319" s="237" t="s">
        <v>136</v>
      </c>
      <c r="E319" s="41"/>
      <c r="F319" s="238" t="s">
        <v>450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136</v>
      </c>
      <c r="AU319" s="18" t="s">
        <v>87</v>
      </c>
    </row>
    <row r="320" s="13" customFormat="1">
      <c r="A320" s="13"/>
      <c r="B320" s="239"/>
      <c r="C320" s="240"/>
      <c r="D320" s="232" t="s">
        <v>138</v>
      </c>
      <c r="E320" s="241" t="s">
        <v>1</v>
      </c>
      <c r="F320" s="242" t="s">
        <v>451</v>
      </c>
      <c r="G320" s="240"/>
      <c r="H320" s="243">
        <v>1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138</v>
      </c>
      <c r="AU320" s="249" t="s">
        <v>87</v>
      </c>
      <c r="AV320" s="13" t="s">
        <v>87</v>
      </c>
      <c r="AW320" s="13" t="s">
        <v>34</v>
      </c>
      <c r="AX320" s="13" t="s">
        <v>85</v>
      </c>
      <c r="AY320" s="249" t="s">
        <v>125</v>
      </c>
    </row>
    <row r="321" s="2" customFormat="1" ht="16.5" customHeight="1">
      <c r="A321" s="39"/>
      <c r="B321" s="40"/>
      <c r="C321" s="219" t="s">
        <v>452</v>
      </c>
      <c r="D321" s="219" t="s">
        <v>127</v>
      </c>
      <c r="E321" s="220" t="s">
        <v>453</v>
      </c>
      <c r="F321" s="221" t="s">
        <v>454</v>
      </c>
      <c r="G321" s="222" t="s">
        <v>410</v>
      </c>
      <c r="H321" s="223">
        <v>1</v>
      </c>
      <c r="I321" s="224"/>
      <c r="J321" s="225">
        <f>ROUND(I321*H321,2)</f>
        <v>0</v>
      </c>
      <c r="K321" s="221" t="s">
        <v>131</v>
      </c>
      <c r="L321" s="45"/>
      <c r="M321" s="226" t="s">
        <v>1</v>
      </c>
      <c r="N321" s="227" t="s">
        <v>42</v>
      </c>
      <c r="O321" s="92"/>
      <c r="P321" s="228">
        <f>O321*H321</f>
        <v>0</v>
      </c>
      <c r="Q321" s="228">
        <v>1.0000000000000001E-05</v>
      </c>
      <c r="R321" s="228">
        <f>Q321*H321</f>
        <v>1.0000000000000001E-05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132</v>
      </c>
      <c r="AT321" s="230" t="s">
        <v>127</v>
      </c>
      <c r="AU321" s="230" t="s">
        <v>87</v>
      </c>
      <c r="AY321" s="18" t="s">
        <v>125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85</v>
      </c>
      <c r="BK321" s="231">
        <f>ROUND(I321*H321,2)</f>
        <v>0</v>
      </c>
      <c r="BL321" s="18" t="s">
        <v>132</v>
      </c>
      <c r="BM321" s="230" t="s">
        <v>455</v>
      </c>
    </row>
    <row r="322" s="2" customFormat="1">
      <c r="A322" s="39"/>
      <c r="B322" s="40"/>
      <c r="C322" s="41"/>
      <c r="D322" s="232" t="s">
        <v>134</v>
      </c>
      <c r="E322" s="41"/>
      <c r="F322" s="233" t="s">
        <v>456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134</v>
      </c>
      <c r="AU322" s="18" t="s">
        <v>87</v>
      </c>
    </row>
    <row r="323" s="2" customFormat="1">
      <c r="A323" s="39"/>
      <c r="B323" s="40"/>
      <c r="C323" s="41"/>
      <c r="D323" s="237" t="s">
        <v>136</v>
      </c>
      <c r="E323" s="41"/>
      <c r="F323" s="238" t="s">
        <v>457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136</v>
      </c>
      <c r="AU323" s="18" t="s">
        <v>87</v>
      </c>
    </row>
    <row r="324" s="13" customFormat="1">
      <c r="A324" s="13"/>
      <c r="B324" s="239"/>
      <c r="C324" s="240"/>
      <c r="D324" s="232" t="s">
        <v>138</v>
      </c>
      <c r="E324" s="241" t="s">
        <v>1</v>
      </c>
      <c r="F324" s="242" t="s">
        <v>458</v>
      </c>
      <c r="G324" s="240"/>
      <c r="H324" s="243">
        <v>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138</v>
      </c>
      <c r="AU324" s="249" t="s">
        <v>87</v>
      </c>
      <c r="AV324" s="13" t="s">
        <v>87</v>
      </c>
      <c r="AW324" s="13" t="s">
        <v>34</v>
      </c>
      <c r="AX324" s="13" t="s">
        <v>85</v>
      </c>
      <c r="AY324" s="249" t="s">
        <v>125</v>
      </c>
    </row>
    <row r="325" s="2" customFormat="1" ht="16.5" customHeight="1">
      <c r="A325" s="39"/>
      <c r="B325" s="40"/>
      <c r="C325" s="261" t="s">
        <v>459</v>
      </c>
      <c r="D325" s="261" t="s">
        <v>253</v>
      </c>
      <c r="E325" s="262" t="s">
        <v>460</v>
      </c>
      <c r="F325" s="263" t="s">
        <v>461</v>
      </c>
      <c r="G325" s="264" t="s">
        <v>410</v>
      </c>
      <c r="H325" s="265">
        <v>2</v>
      </c>
      <c r="I325" s="266"/>
      <c r="J325" s="267">
        <f>ROUND(I325*H325,2)</f>
        <v>0</v>
      </c>
      <c r="K325" s="263" t="s">
        <v>131</v>
      </c>
      <c r="L325" s="268"/>
      <c r="M325" s="269" t="s">
        <v>1</v>
      </c>
      <c r="N325" s="270" t="s">
        <v>42</v>
      </c>
      <c r="O325" s="92"/>
      <c r="P325" s="228">
        <f>O325*H325</f>
        <v>0</v>
      </c>
      <c r="Q325" s="228">
        <v>0.0025000000000000001</v>
      </c>
      <c r="R325" s="228">
        <f>Q325*H325</f>
        <v>0.0050000000000000001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180</v>
      </c>
      <c r="AT325" s="230" t="s">
        <v>253</v>
      </c>
      <c r="AU325" s="230" t="s">
        <v>87</v>
      </c>
      <c r="AY325" s="18" t="s">
        <v>125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85</v>
      </c>
      <c r="BK325" s="231">
        <f>ROUND(I325*H325,2)</f>
        <v>0</v>
      </c>
      <c r="BL325" s="18" t="s">
        <v>132</v>
      </c>
      <c r="BM325" s="230" t="s">
        <v>462</v>
      </c>
    </row>
    <row r="326" s="2" customFormat="1">
      <c r="A326" s="39"/>
      <c r="B326" s="40"/>
      <c r="C326" s="41"/>
      <c r="D326" s="232" t="s">
        <v>134</v>
      </c>
      <c r="E326" s="41"/>
      <c r="F326" s="233" t="s">
        <v>461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134</v>
      </c>
      <c r="AU326" s="18" t="s">
        <v>87</v>
      </c>
    </row>
    <row r="327" s="13" customFormat="1">
      <c r="A327" s="13"/>
      <c r="B327" s="239"/>
      <c r="C327" s="240"/>
      <c r="D327" s="232" t="s">
        <v>138</v>
      </c>
      <c r="E327" s="241" t="s">
        <v>1</v>
      </c>
      <c r="F327" s="242" t="s">
        <v>463</v>
      </c>
      <c r="G327" s="240"/>
      <c r="H327" s="243">
        <v>2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138</v>
      </c>
      <c r="AU327" s="249" t="s">
        <v>87</v>
      </c>
      <c r="AV327" s="13" t="s">
        <v>87</v>
      </c>
      <c r="AW327" s="13" t="s">
        <v>34</v>
      </c>
      <c r="AX327" s="13" t="s">
        <v>85</v>
      </c>
      <c r="AY327" s="249" t="s">
        <v>125</v>
      </c>
    </row>
    <row r="328" s="2" customFormat="1" ht="16.5" customHeight="1">
      <c r="A328" s="39"/>
      <c r="B328" s="40"/>
      <c r="C328" s="219" t="s">
        <v>464</v>
      </c>
      <c r="D328" s="219" t="s">
        <v>127</v>
      </c>
      <c r="E328" s="220" t="s">
        <v>465</v>
      </c>
      <c r="F328" s="221" t="s">
        <v>466</v>
      </c>
      <c r="G328" s="222" t="s">
        <v>410</v>
      </c>
      <c r="H328" s="223">
        <v>1</v>
      </c>
      <c r="I328" s="224"/>
      <c r="J328" s="225">
        <f>ROUND(I328*H328,2)</f>
        <v>0</v>
      </c>
      <c r="K328" s="221" t="s">
        <v>131</v>
      </c>
      <c r="L328" s="45"/>
      <c r="M328" s="226" t="s">
        <v>1</v>
      </c>
      <c r="N328" s="227" t="s">
        <v>42</v>
      </c>
      <c r="O328" s="92"/>
      <c r="P328" s="228">
        <f>O328*H328</f>
        <v>0</v>
      </c>
      <c r="Q328" s="228">
        <v>0.11241</v>
      </c>
      <c r="R328" s="228">
        <f>Q328*H328</f>
        <v>0.11241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132</v>
      </c>
      <c r="AT328" s="230" t="s">
        <v>127</v>
      </c>
      <c r="AU328" s="230" t="s">
        <v>87</v>
      </c>
      <c r="AY328" s="18" t="s">
        <v>125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85</v>
      </c>
      <c r="BK328" s="231">
        <f>ROUND(I328*H328,2)</f>
        <v>0</v>
      </c>
      <c r="BL328" s="18" t="s">
        <v>132</v>
      </c>
      <c r="BM328" s="230" t="s">
        <v>467</v>
      </c>
    </row>
    <row r="329" s="2" customFormat="1">
      <c r="A329" s="39"/>
      <c r="B329" s="40"/>
      <c r="C329" s="41"/>
      <c r="D329" s="232" t="s">
        <v>134</v>
      </c>
      <c r="E329" s="41"/>
      <c r="F329" s="233" t="s">
        <v>468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134</v>
      </c>
      <c r="AU329" s="18" t="s">
        <v>87</v>
      </c>
    </row>
    <row r="330" s="2" customFormat="1">
      <c r="A330" s="39"/>
      <c r="B330" s="40"/>
      <c r="C330" s="41"/>
      <c r="D330" s="237" t="s">
        <v>136</v>
      </c>
      <c r="E330" s="41"/>
      <c r="F330" s="238" t="s">
        <v>469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136</v>
      </c>
      <c r="AU330" s="18" t="s">
        <v>87</v>
      </c>
    </row>
    <row r="331" s="13" customFormat="1">
      <c r="A331" s="13"/>
      <c r="B331" s="239"/>
      <c r="C331" s="240"/>
      <c r="D331" s="232" t="s">
        <v>138</v>
      </c>
      <c r="E331" s="241" t="s">
        <v>1</v>
      </c>
      <c r="F331" s="242" t="s">
        <v>85</v>
      </c>
      <c r="G331" s="240"/>
      <c r="H331" s="243">
        <v>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138</v>
      </c>
      <c r="AU331" s="249" t="s">
        <v>87</v>
      </c>
      <c r="AV331" s="13" t="s">
        <v>87</v>
      </c>
      <c r="AW331" s="13" t="s">
        <v>34</v>
      </c>
      <c r="AX331" s="13" t="s">
        <v>85</v>
      </c>
      <c r="AY331" s="249" t="s">
        <v>125</v>
      </c>
    </row>
    <row r="332" s="2" customFormat="1" ht="16.5" customHeight="1">
      <c r="A332" s="39"/>
      <c r="B332" s="40"/>
      <c r="C332" s="261" t="s">
        <v>470</v>
      </c>
      <c r="D332" s="261" t="s">
        <v>253</v>
      </c>
      <c r="E332" s="262" t="s">
        <v>471</v>
      </c>
      <c r="F332" s="263" t="s">
        <v>472</v>
      </c>
      <c r="G332" s="264" t="s">
        <v>410</v>
      </c>
      <c r="H332" s="265">
        <v>1</v>
      </c>
      <c r="I332" s="266"/>
      <c r="J332" s="267">
        <f>ROUND(I332*H332,2)</f>
        <v>0</v>
      </c>
      <c r="K332" s="263" t="s">
        <v>131</v>
      </c>
      <c r="L332" s="268"/>
      <c r="M332" s="269" t="s">
        <v>1</v>
      </c>
      <c r="N332" s="270" t="s">
        <v>42</v>
      </c>
      <c r="O332" s="92"/>
      <c r="P332" s="228">
        <f>O332*H332</f>
        <v>0</v>
      </c>
      <c r="Q332" s="228">
        <v>0.0061000000000000004</v>
      </c>
      <c r="R332" s="228">
        <f>Q332*H332</f>
        <v>0.0061000000000000004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180</v>
      </c>
      <c r="AT332" s="230" t="s">
        <v>253</v>
      </c>
      <c r="AU332" s="230" t="s">
        <v>87</v>
      </c>
      <c r="AY332" s="18" t="s">
        <v>125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85</v>
      </c>
      <c r="BK332" s="231">
        <f>ROUND(I332*H332,2)</f>
        <v>0</v>
      </c>
      <c r="BL332" s="18" t="s">
        <v>132</v>
      </c>
      <c r="BM332" s="230" t="s">
        <v>473</v>
      </c>
    </row>
    <row r="333" s="2" customFormat="1">
      <c r="A333" s="39"/>
      <c r="B333" s="40"/>
      <c r="C333" s="41"/>
      <c r="D333" s="232" t="s">
        <v>134</v>
      </c>
      <c r="E333" s="41"/>
      <c r="F333" s="233" t="s">
        <v>472</v>
      </c>
      <c r="G333" s="41"/>
      <c r="H333" s="41"/>
      <c r="I333" s="234"/>
      <c r="J333" s="41"/>
      <c r="K333" s="41"/>
      <c r="L333" s="45"/>
      <c r="M333" s="235"/>
      <c r="N333" s="23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134</v>
      </c>
      <c r="AU333" s="18" t="s">
        <v>87</v>
      </c>
    </row>
    <row r="334" s="13" customFormat="1">
      <c r="A334" s="13"/>
      <c r="B334" s="239"/>
      <c r="C334" s="240"/>
      <c r="D334" s="232" t="s">
        <v>138</v>
      </c>
      <c r="E334" s="241" t="s">
        <v>1</v>
      </c>
      <c r="F334" s="242" t="s">
        <v>85</v>
      </c>
      <c r="G334" s="240"/>
      <c r="H334" s="243">
        <v>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138</v>
      </c>
      <c r="AU334" s="249" t="s">
        <v>87</v>
      </c>
      <c r="AV334" s="13" t="s">
        <v>87</v>
      </c>
      <c r="AW334" s="13" t="s">
        <v>34</v>
      </c>
      <c r="AX334" s="13" t="s">
        <v>85</v>
      </c>
      <c r="AY334" s="249" t="s">
        <v>125</v>
      </c>
    </row>
    <row r="335" s="2" customFormat="1" ht="21.75" customHeight="1">
      <c r="A335" s="39"/>
      <c r="B335" s="40"/>
      <c r="C335" s="219" t="s">
        <v>474</v>
      </c>
      <c r="D335" s="219" t="s">
        <v>127</v>
      </c>
      <c r="E335" s="220" t="s">
        <v>475</v>
      </c>
      <c r="F335" s="221" t="s">
        <v>476</v>
      </c>
      <c r="G335" s="222" t="s">
        <v>183</v>
      </c>
      <c r="H335" s="223">
        <v>140</v>
      </c>
      <c r="I335" s="224"/>
      <c r="J335" s="225">
        <f>ROUND(I335*H335,2)</f>
        <v>0</v>
      </c>
      <c r="K335" s="221" t="s">
        <v>131</v>
      </c>
      <c r="L335" s="45"/>
      <c r="M335" s="226" t="s">
        <v>1</v>
      </c>
      <c r="N335" s="227" t="s">
        <v>42</v>
      </c>
      <c r="O335" s="92"/>
      <c r="P335" s="228">
        <f>O335*H335</f>
        <v>0</v>
      </c>
      <c r="Q335" s="228">
        <v>0.080879999999999994</v>
      </c>
      <c r="R335" s="228">
        <f>Q335*H335</f>
        <v>11.3232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132</v>
      </c>
      <c r="AT335" s="230" t="s">
        <v>127</v>
      </c>
      <c r="AU335" s="230" t="s">
        <v>87</v>
      </c>
      <c r="AY335" s="18" t="s">
        <v>125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85</v>
      </c>
      <c r="BK335" s="231">
        <f>ROUND(I335*H335,2)</f>
        <v>0</v>
      </c>
      <c r="BL335" s="18" t="s">
        <v>132</v>
      </c>
      <c r="BM335" s="230" t="s">
        <v>477</v>
      </c>
    </row>
    <row r="336" s="2" customFormat="1">
      <c r="A336" s="39"/>
      <c r="B336" s="40"/>
      <c r="C336" s="41"/>
      <c r="D336" s="232" t="s">
        <v>134</v>
      </c>
      <c r="E336" s="41"/>
      <c r="F336" s="233" t="s">
        <v>478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134</v>
      </c>
      <c r="AU336" s="18" t="s">
        <v>87</v>
      </c>
    </row>
    <row r="337" s="2" customFormat="1">
      <c r="A337" s="39"/>
      <c r="B337" s="40"/>
      <c r="C337" s="41"/>
      <c r="D337" s="237" t="s">
        <v>136</v>
      </c>
      <c r="E337" s="41"/>
      <c r="F337" s="238" t="s">
        <v>479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136</v>
      </c>
      <c r="AU337" s="18" t="s">
        <v>87</v>
      </c>
    </row>
    <row r="338" s="13" customFormat="1">
      <c r="A338" s="13"/>
      <c r="B338" s="239"/>
      <c r="C338" s="240"/>
      <c r="D338" s="232" t="s">
        <v>138</v>
      </c>
      <c r="E338" s="241" t="s">
        <v>1</v>
      </c>
      <c r="F338" s="242" t="s">
        <v>480</v>
      </c>
      <c r="G338" s="240"/>
      <c r="H338" s="243">
        <v>140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138</v>
      </c>
      <c r="AU338" s="249" t="s">
        <v>87</v>
      </c>
      <c r="AV338" s="13" t="s">
        <v>87</v>
      </c>
      <c r="AW338" s="13" t="s">
        <v>34</v>
      </c>
      <c r="AX338" s="13" t="s">
        <v>85</v>
      </c>
      <c r="AY338" s="249" t="s">
        <v>125</v>
      </c>
    </row>
    <row r="339" s="2" customFormat="1" ht="16.5" customHeight="1">
      <c r="A339" s="39"/>
      <c r="B339" s="40"/>
      <c r="C339" s="261" t="s">
        <v>481</v>
      </c>
      <c r="D339" s="261" t="s">
        <v>253</v>
      </c>
      <c r="E339" s="262" t="s">
        <v>482</v>
      </c>
      <c r="F339" s="263" t="s">
        <v>483</v>
      </c>
      <c r="G339" s="264" t="s">
        <v>183</v>
      </c>
      <c r="H339" s="265">
        <v>142.80000000000001</v>
      </c>
      <c r="I339" s="266"/>
      <c r="J339" s="267">
        <f>ROUND(I339*H339,2)</f>
        <v>0</v>
      </c>
      <c r="K339" s="263" t="s">
        <v>131</v>
      </c>
      <c r="L339" s="268"/>
      <c r="M339" s="269" t="s">
        <v>1</v>
      </c>
      <c r="N339" s="270" t="s">
        <v>42</v>
      </c>
      <c r="O339" s="92"/>
      <c r="P339" s="228">
        <f>O339*H339</f>
        <v>0</v>
      </c>
      <c r="Q339" s="228">
        <v>0.056000000000000001</v>
      </c>
      <c r="R339" s="228">
        <f>Q339*H339</f>
        <v>7.9968000000000012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180</v>
      </c>
      <c r="AT339" s="230" t="s">
        <v>253</v>
      </c>
      <c r="AU339" s="230" t="s">
        <v>87</v>
      </c>
      <c r="AY339" s="18" t="s">
        <v>125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85</v>
      </c>
      <c r="BK339" s="231">
        <f>ROUND(I339*H339,2)</f>
        <v>0</v>
      </c>
      <c r="BL339" s="18" t="s">
        <v>132</v>
      </c>
      <c r="BM339" s="230" t="s">
        <v>484</v>
      </c>
    </row>
    <row r="340" s="2" customFormat="1">
      <c r="A340" s="39"/>
      <c r="B340" s="40"/>
      <c r="C340" s="41"/>
      <c r="D340" s="232" t="s">
        <v>134</v>
      </c>
      <c r="E340" s="41"/>
      <c r="F340" s="233" t="s">
        <v>483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134</v>
      </c>
      <c r="AU340" s="18" t="s">
        <v>87</v>
      </c>
    </row>
    <row r="341" s="13" customFormat="1">
      <c r="A341" s="13"/>
      <c r="B341" s="239"/>
      <c r="C341" s="240"/>
      <c r="D341" s="232" t="s">
        <v>138</v>
      </c>
      <c r="E341" s="241" t="s">
        <v>1</v>
      </c>
      <c r="F341" s="242" t="s">
        <v>485</v>
      </c>
      <c r="G341" s="240"/>
      <c r="H341" s="243">
        <v>142.80000000000001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138</v>
      </c>
      <c r="AU341" s="249" t="s">
        <v>87</v>
      </c>
      <c r="AV341" s="13" t="s">
        <v>87</v>
      </c>
      <c r="AW341" s="13" t="s">
        <v>34</v>
      </c>
      <c r="AX341" s="13" t="s">
        <v>85</v>
      </c>
      <c r="AY341" s="249" t="s">
        <v>125</v>
      </c>
    </row>
    <row r="342" s="2" customFormat="1" ht="16.5" customHeight="1">
      <c r="A342" s="39"/>
      <c r="B342" s="40"/>
      <c r="C342" s="219" t="s">
        <v>486</v>
      </c>
      <c r="D342" s="219" t="s">
        <v>127</v>
      </c>
      <c r="E342" s="220" t="s">
        <v>487</v>
      </c>
      <c r="F342" s="221" t="s">
        <v>488</v>
      </c>
      <c r="G342" s="222" t="s">
        <v>183</v>
      </c>
      <c r="H342" s="223">
        <v>161</v>
      </c>
      <c r="I342" s="224"/>
      <c r="J342" s="225">
        <f>ROUND(I342*H342,2)</f>
        <v>0</v>
      </c>
      <c r="K342" s="221" t="s">
        <v>131</v>
      </c>
      <c r="L342" s="45"/>
      <c r="M342" s="226" t="s">
        <v>1</v>
      </c>
      <c r="N342" s="227" t="s">
        <v>42</v>
      </c>
      <c r="O342" s="92"/>
      <c r="P342" s="228">
        <f>O342*H342</f>
        <v>0</v>
      </c>
      <c r="Q342" s="228">
        <v>0.15540000000000001</v>
      </c>
      <c r="R342" s="228">
        <f>Q342*H342</f>
        <v>25.019400000000001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132</v>
      </c>
      <c r="AT342" s="230" t="s">
        <v>127</v>
      </c>
      <c r="AU342" s="230" t="s">
        <v>87</v>
      </c>
      <c r="AY342" s="18" t="s">
        <v>125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85</v>
      </c>
      <c r="BK342" s="231">
        <f>ROUND(I342*H342,2)</f>
        <v>0</v>
      </c>
      <c r="BL342" s="18" t="s">
        <v>132</v>
      </c>
      <c r="BM342" s="230" t="s">
        <v>489</v>
      </c>
    </row>
    <row r="343" s="2" customFormat="1">
      <c r="A343" s="39"/>
      <c r="B343" s="40"/>
      <c r="C343" s="41"/>
      <c r="D343" s="232" t="s">
        <v>134</v>
      </c>
      <c r="E343" s="41"/>
      <c r="F343" s="233" t="s">
        <v>490</v>
      </c>
      <c r="G343" s="41"/>
      <c r="H343" s="41"/>
      <c r="I343" s="234"/>
      <c r="J343" s="41"/>
      <c r="K343" s="41"/>
      <c r="L343" s="45"/>
      <c r="M343" s="235"/>
      <c r="N343" s="23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134</v>
      </c>
      <c r="AU343" s="18" t="s">
        <v>87</v>
      </c>
    </row>
    <row r="344" s="2" customFormat="1">
      <c r="A344" s="39"/>
      <c r="B344" s="40"/>
      <c r="C344" s="41"/>
      <c r="D344" s="237" t="s">
        <v>136</v>
      </c>
      <c r="E344" s="41"/>
      <c r="F344" s="238" t="s">
        <v>491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136</v>
      </c>
      <c r="AU344" s="18" t="s">
        <v>87</v>
      </c>
    </row>
    <row r="345" s="13" customFormat="1">
      <c r="A345" s="13"/>
      <c r="B345" s="239"/>
      <c r="C345" s="240"/>
      <c r="D345" s="232" t="s">
        <v>138</v>
      </c>
      <c r="E345" s="241" t="s">
        <v>1</v>
      </c>
      <c r="F345" s="242" t="s">
        <v>492</v>
      </c>
      <c r="G345" s="240"/>
      <c r="H345" s="243">
        <v>161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138</v>
      </c>
      <c r="AU345" s="249" t="s">
        <v>87</v>
      </c>
      <c r="AV345" s="13" t="s">
        <v>87</v>
      </c>
      <c r="AW345" s="13" t="s">
        <v>34</v>
      </c>
      <c r="AX345" s="13" t="s">
        <v>85</v>
      </c>
      <c r="AY345" s="249" t="s">
        <v>125</v>
      </c>
    </row>
    <row r="346" s="2" customFormat="1" ht="16.5" customHeight="1">
      <c r="A346" s="39"/>
      <c r="B346" s="40"/>
      <c r="C346" s="261" t="s">
        <v>493</v>
      </c>
      <c r="D346" s="261" t="s">
        <v>253</v>
      </c>
      <c r="E346" s="262" t="s">
        <v>494</v>
      </c>
      <c r="F346" s="263" t="s">
        <v>495</v>
      </c>
      <c r="G346" s="264" t="s">
        <v>183</v>
      </c>
      <c r="H346" s="265">
        <v>34.68</v>
      </c>
      <c r="I346" s="266"/>
      <c r="J346" s="267">
        <f>ROUND(I346*H346,2)</f>
        <v>0</v>
      </c>
      <c r="K346" s="263" t="s">
        <v>131</v>
      </c>
      <c r="L346" s="268"/>
      <c r="M346" s="269" t="s">
        <v>1</v>
      </c>
      <c r="N346" s="270" t="s">
        <v>42</v>
      </c>
      <c r="O346" s="92"/>
      <c r="P346" s="228">
        <f>O346*H346</f>
        <v>0</v>
      </c>
      <c r="Q346" s="228">
        <v>0.048300000000000003</v>
      </c>
      <c r="R346" s="228">
        <f>Q346*H346</f>
        <v>1.675044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180</v>
      </c>
      <c r="AT346" s="230" t="s">
        <v>253</v>
      </c>
      <c r="AU346" s="230" t="s">
        <v>87</v>
      </c>
      <c r="AY346" s="18" t="s">
        <v>125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85</v>
      </c>
      <c r="BK346" s="231">
        <f>ROUND(I346*H346,2)</f>
        <v>0</v>
      </c>
      <c r="BL346" s="18" t="s">
        <v>132</v>
      </c>
      <c r="BM346" s="230" t="s">
        <v>496</v>
      </c>
    </row>
    <row r="347" s="2" customFormat="1">
      <c r="A347" s="39"/>
      <c r="B347" s="40"/>
      <c r="C347" s="41"/>
      <c r="D347" s="232" t="s">
        <v>134</v>
      </c>
      <c r="E347" s="41"/>
      <c r="F347" s="233" t="s">
        <v>495</v>
      </c>
      <c r="G347" s="41"/>
      <c r="H347" s="41"/>
      <c r="I347" s="234"/>
      <c r="J347" s="41"/>
      <c r="K347" s="41"/>
      <c r="L347" s="45"/>
      <c r="M347" s="235"/>
      <c r="N347" s="23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134</v>
      </c>
      <c r="AU347" s="18" t="s">
        <v>87</v>
      </c>
    </row>
    <row r="348" s="13" customFormat="1">
      <c r="A348" s="13"/>
      <c r="B348" s="239"/>
      <c r="C348" s="240"/>
      <c r="D348" s="232" t="s">
        <v>138</v>
      </c>
      <c r="E348" s="241" t="s">
        <v>1</v>
      </c>
      <c r="F348" s="242" t="s">
        <v>497</v>
      </c>
      <c r="G348" s="240"/>
      <c r="H348" s="243">
        <v>34.68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138</v>
      </c>
      <c r="AU348" s="249" t="s">
        <v>87</v>
      </c>
      <c r="AV348" s="13" t="s">
        <v>87</v>
      </c>
      <c r="AW348" s="13" t="s">
        <v>34</v>
      </c>
      <c r="AX348" s="13" t="s">
        <v>85</v>
      </c>
      <c r="AY348" s="249" t="s">
        <v>125</v>
      </c>
    </row>
    <row r="349" s="2" customFormat="1" ht="16.5" customHeight="1">
      <c r="A349" s="39"/>
      <c r="B349" s="40"/>
      <c r="C349" s="261" t="s">
        <v>498</v>
      </c>
      <c r="D349" s="261" t="s">
        <v>253</v>
      </c>
      <c r="E349" s="262" t="s">
        <v>499</v>
      </c>
      <c r="F349" s="263" t="s">
        <v>500</v>
      </c>
      <c r="G349" s="264" t="s">
        <v>183</v>
      </c>
      <c r="H349" s="265">
        <v>2</v>
      </c>
      <c r="I349" s="266"/>
      <c r="J349" s="267">
        <f>ROUND(I349*H349,2)</f>
        <v>0</v>
      </c>
      <c r="K349" s="263" t="s">
        <v>131</v>
      </c>
      <c r="L349" s="268"/>
      <c r="M349" s="269" t="s">
        <v>1</v>
      </c>
      <c r="N349" s="270" t="s">
        <v>42</v>
      </c>
      <c r="O349" s="92"/>
      <c r="P349" s="228">
        <f>O349*H349</f>
        <v>0</v>
      </c>
      <c r="Q349" s="228">
        <v>0.065670000000000006</v>
      </c>
      <c r="R349" s="228">
        <f>Q349*H349</f>
        <v>0.13134000000000001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180</v>
      </c>
      <c r="AT349" s="230" t="s">
        <v>253</v>
      </c>
      <c r="AU349" s="230" t="s">
        <v>87</v>
      </c>
      <c r="AY349" s="18" t="s">
        <v>125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85</v>
      </c>
      <c r="BK349" s="231">
        <f>ROUND(I349*H349,2)</f>
        <v>0</v>
      </c>
      <c r="BL349" s="18" t="s">
        <v>132</v>
      </c>
      <c r="BM349" s="230" t="s">
        <v>501</v>
      </c>
    </row>
    <row r="350" s="2" customFormat="1">
      <c r="A350" s="39"/>
      <c r="B350" s="40"/>
      <c r="C350" s="41"/>
      <c r="D350" s="232" t="s">
        <v>134</v>
      </c>
      <c r="E350" s="41"/>
      <c r="F350" s="233" t="s">
        <v>500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134</v>
      </c>
      <c r="AU350" s="18" t="s">
        <v>87</v>
      </c>
    </row>
    <row r="351" s="13" customFormat="1">
      <c r="A351" s="13"/>
      <c r="B351" s="239"/>
      <c r="C351" s="240"/>
      <c r="D351" s="232" t="s">
        <v>138</v>
      </c>
      <c r="E351" s="241" t="s">
        <v>1</v>
      </c>
      <c r="F351" s="242" t="s">
        <v>502</v>
      </c>
      <c r="G351" s="240"/>
      <c r="H351" s="243">
        <v>2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138</v>
      </c>
      <c r="AU351" s="249" t="s">
        <v>87</v>
      </c>
      <c r="AV351" s="13" t="s">
        <v>87</v>
      </c>
      <c r="AW351" s="13" t="s">
        <v>34</v>
      </c>
      <c r="AX351" s="13" t="s">
        <v>85</v>
      </c>
      <c r="AY351" s="249" t="s">
        <v>125</v>
      </c>
    </row>
    <row r="352" s="2" customFormat="1" ht="16.5" customHeight="1">
      <c r="A352" s="39"/>
      <c r="B352" s="40"/>
      <c r="C352" s="261" t="s">
        <v>503</v>
      </c>
      <c r="D352" s="261" t="s">
        <v>253</v>
      </c>
      <c r="E352" s="262" t="s">
        <v>504</v>
      </c>
      <c r="F352" s="263" t="s">
        <v>505</v>
      </c>
      <c r="G352" s="264" t="s">
        <v>183</v>
      </c>
      <c r="H352" s="265">
        <v>127.5</v>
      </c>
      <c r="I352" s="266"/>
      <c r="J352" s="267">
        <f>ROUND(I352*H352,2)</f>
        <v>0</v>
      </c>
      <c r="K352" s="263" t="s">
        <v>131</v>
      </c>
      <c r="L352" s="268"/>
      <c r="M352" s="269" t="s">
        <v>1</v>
      </c>
      <c r="N352" s="270" t="s">
        <v>42</v>
      </c>
      <c r="O352" s="92"/>
      <c r="P352" s="228">
        <f>O352*H352</f>
        <v>0</v>
      </c>
      <c r="Q352" s="228">
        <v>0.080000000000000002</v>
      </c>
      <c r="R352" s="228">
        <f>Q352*H352</f>
        <v>10.200000000000001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180</v>
      </c>
      <c r="AT352" s="230" t="s">
        <v>253</v>
      </c>
      <c r="AU352" s="230" t="s">
        <v>87</v>
      </c>
      <c r="AY352" s="18" t="s">
        <v>125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85</v>
      </c>
      <c r="BK352" s="231">
        <f>ROUND(I352*H352,2)</f>
        <v>0</v>
      </c>
      <c r="BL352" s="18" t="s">
        <v>132</v>
      </c>
      <c r="BM352" s="230" t="s">
        <v>506</v>
      </c>
    </row>
    <row r="353" s="2" customFormat="1">
      <c r="A353" s="39"/>
      <c r="B353" s="40"/>
      <c r="C353" s="41"/>
      <c r="D353" s="232" t="s">
        <v>134</v>
      </c>
      <c r="E353" s="41"/>
      <c r="F353" s="233" t="s">
        <v>505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134</v>
      </c>
      <c r="AU353" s="18" t="s">
        <v>87</v>
      </c>
    </row>
    <row r="354" s="13" customFormat="1">
      <c r="A354" s="13"/>
      <c r="B354" s="239"/>
      <c r="C354" s="240"/>
      <c r="D354" s="232" t="s">
        <v>138</v>
      </c>
      <c r="E354" s="241" t="s">
        <v>1</v>
      </c>
      <c r="F354" s="242" t="s">
        <v>507</v>
      </c>
      <c r="G354" s="240"/>
      <c r="H354" s="243">
        <v>127.5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138</v>
      </c>
      <c r="AU354" s="249" t="s">
        <v>87</v>
      </c>
      <c r="AV354" s="13" t="s">
        <v>87</v>
      </c>
      <c r="AW354" s="13" t="s">
        <v>34</v>
      </c>
      <c r="AX354" s="13" t="s">
        <v>85</v>
      </c>
      <c r="AY354" s="249" t="s">
        <v>125</v>
      </c>
    </row>
    <row r="355" s="2" customFormat="1" ht="16.5" customHeight="1">
      <c r="A355" s="39"/>
      <c r="B355" s="40"/>
      <c r="C355" s="219" t="s">
        <v>508</v>
      </c>
      <c r="D355" s="219" t="s">
        <v>127</v>
      </c>
      <c r="E355" s="220" t="s">
        <v>509</v>
      </c>
      <c r="F355" s="221" t="s">
        <v>510</v>
      </c>
      <c r="G355" s="222" t="s">
        <v>183</v>
      </c>
      <c r="H355" s="223">
        <v>44</v>
      </c>
      <c r="I355" s="224"/>
      <c r="J355" s="225">
        <f>ROUND(I355*H355,2)</f>
        <v>0</v>
      </c>
      <c r="K355" s="221" t="s">
        <v>131</v>
      </c>
      <c r="L355" s="45"/>
      <c r="M355" s="226" t="s">
        <v>1</v>
      </c>
      <c r="N355" s="227" t="s">
        <v>42</v>
      </c>
      <c r="O355" s="92"/>
      <c r="P355" s="228">
        <f>O355*H355</f>
        <v>0</v>
      </c>
      <c r="Q355" s="228">
        <v>0.1295</v>
      </c>
      <c r="R355" s="228">
        <f>Q355*H355</f>
        <v>5.6980000000000004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132</v>
      </c>
      <c r="AT355" s="230" t="s">
        <v>127</v>
      </c>
      <c r="AU355" s="230" t="s">
        <v>87</v>
      </c>
      <c r="AY355" s="18" t="s">
        <v>125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85</v>
      </c>
      <c r="BK355" s="231">
        <f>ROUND(I355*H355,2)</f>
        <v>0</v>
      </c>
      <c r="BL355" s="18" t="s">
        <v>132</v>
      </c>
      <c r="BM355" s="230" t="s">
        <v>511</v>
      </c>
    </row>
    <row r="356" s="2" customFormat="1">
      <c r="A356" s="39"/>
      <c r="B356" s="40"/>
      <c r="C356" s="41"/>
      <c r="D356" s="232" t="s">
        <v>134</v>
      </c>
      <c r="E356" s="41"/>
      <c r="F356" s="233" t="s">
        <v>512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134</v>
      </c>
      <c r="AU356" s="18" t="s">
        <v>87</v>
      </c>
    </row>
    <row r="357" s="2" customFormat="1">
      <c r="A357" s="39"/>
      <c r="B357" s="40"/>
      <c r="C357" s="41"/>
      <c r="D357" s="237" t="s">
        <v>136</v>
      </c>
      <c r="E357" s="41"/>
      <c r="F357" s="238" t="s">
        <v>513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136</v>
      </c>
      <c r="AU357" s="18" t="s">
        <v>87</v>
      </c>
    </row>
    <row r="358" s="13" customFormat="1">
      <c r="A358" s="13"/>
      <c r="B358" s="239"/>
      <c r="C358" s="240"/>
      <c r="D358" s="232" t="s">
        <v>138</v>
      </c>
      <c r="E358" s="241" t="s">
        <v>1</v>
      </c>
      <c r="F358" s="242" t="s">
        <v>514</v>
      </c>
      <c r="G358" s="240"/>
      <c r="H358" s="243">
        <v>44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138</v>
      </c>
      <c r="AU358" s="249" t="s">
        <v>87</v>
      </c>
      <c r="AV358" s="13" t="s">
        <v>87</v>
      </c>
      <c r="AW358" s="13" t="s">
        <v>34</v>
      </c>
      <c r="AX358" s="13" t="s">
        <v>85</v>
      </c>
      <c r="AY358" s="249" t="s">
        <v>125</v>
      </c>
    </row>
    <row r="359" s="2" customFormat="1" ht="16.5" customHeight="1">
      <c r="A359" s="39"/>
      <c r="B359" s="40"/>
      <c r="C359" s="261" t="s">
        <v>515</v>
      </c>
      <c r="D359" s="261" t="s">
        <v>253</v>
      </c>
      <c r="E359" s="262" t="s">
        <v>516</v>
      </c>
      <c r="F359" s="263" t="s">
        <v>517</v>
      </c>
      <c r="G359" s="264" t="s">
        <v>183</v>
      </c>
      <c r="H359" s="265">
        <v>44.880000000000003</v>
      </c>
      <c r="I359" s="266"/>
      <c r="J359" s="267">
        <f>ROUND(I359*H359,2)</f>
        <v>0</v>
      </c>
      <c r="K359" s="263" t="s">
        <v>131</v>
      </c>
      <c r="L359" s="268"/>
      <c r="M359" s="269" t="s">
        <v>1</v>
      </c>
      <c r="N359" s="270" t="s">
        <v>42</v>
      </c>
      <c r="O359" s="92"/>
      <c r="P359" s="228">
        <f>O359*H359</f>
        <v>0</v>
      </c>
      <c r="Q359" s="228">
        <v>0.056120000000000003</v>
      </c>
      <c r="R359" s="228">
        <f>Q359*H359</f>
        <v>2.5186656000000003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180</v>
      </c>
      <c r="AT359" s="230" t="s">
        <v>253</v>
      </c>
      <c r="AU359" s="230" t="s">
        <v>87</v>
      </c>
      <c r="AY359" s="18" t="s">
        <v>125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85</v>
      </c>
      <c r="BK359" s="231">
        <f>ROUND(I359*H359,2)</f>
        <v>0</v>
      </c>
      <c r="BL359" s="18" t="s">
        <v>132</v>
      </c>
      <c r="BM359" s="230" t="s">
        <v>518</v>
      </c>
    </row>
    <row r="360" s="2" customFormat="1">
      <c r="A360" s="39"/>
      <c r="B360" s="40"/>
      <c r="C360" s="41"/>
      <c r="D360" s="232" t="s">
        <v>134</v>
      </c>
      <c r="E360" s="41"/>
      <c r="F360" s="233" t="s">
        <v>517</v>
      </c>
      <c r="G360" s="41"/>
      <c r="H360" s="41"/>
      <c r="I360" s="234"/>
      <c r="J360" s="41"/>
      <c r="K360" s="41"/>
      <c r="L360" s="45"/>
      <c r="M360" s="235"/>
      <c r="N360" s="236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134</v>
      </c>
      <c r="AU360" s="18" t="s">
        <v>87</v>
      </c>
    </row>
    <row r="361" s="13" customFormat="1">
      <c r="A361" s="13"/>
      <c r="B361" s="239"/>
      <c r="C361" s="240"/>
      <c r="D361" s="232" t="s">
        <v>138</v>
      </c>
      <c r="E361" s="241" t="s">
        <v>1</v>
      </c>
      <c r="F361" s="242" t="s">
        <v>519</v>
      </c>
      <c r="G361" s="240"/>
      <c r="H361" s="243">
        <v>44.880000000000003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138</v>
      </c>
      <c r="AU361" s="249" t="s">
        <v>87</v>
      </c>
      <c r="AV361" s="13" t="s">
        <v>87</v>
      </c>
      <c r="AW361" s="13" t="s">
        <v>34</v>
      </c>
      <c r="AX361" s="13" t="s">
        <v>85</v>
      </c>
      <c r="AY361" s="249" t="s">
        <v>125</v>
      </c>
    </row>
    <row r="362" s="2" customFormat="1" ht="21.75" customHeight="1">
      <c r="A362" s="39"/>
      <c r="B362" s="40"/>
      <c r="C362" s="219" t="s">
        <v>520</v>
      </c>
      <c r="D362" s="219" t="s">
        <v>127</v>
      </c>
      <c r="E362" s="220" t="s">
        <v>521</v>
      </c>
      <c r="F362" s="221" t="s">
        <v>522</v>
      </c>
      <c r="G362" s="222" t="s">
        <v>183</v>
      </c>
      <c r="H362" s="223">
        <v>12</v>
      </c>
      <c r="I362" s="224"/>
      <c r="J362" s="225">
        <f>ROUND(I362*H362,2)</f>
        <v>0</v>
      </c>
      <c r="K362" s="221" t="s">
        <v>131</v>
      </c>
      <c r="L362" s="45"/>
      <c r="M362" s="226" t="s">
        <v>1</v>
      </c>
      <c r="N362" s="227" t="s">
        <v>42</v>
      </c>
      <c r="O362" s="92"/>
      <c r="P362" s="228">
        <f>O362*H362</f>
        <v>0</v>
      </c>
      <c r="Q362" s="228">
        <v>0.00059999999999999995</v>
      </c>
      <c r="R362" s="228">
        <f>Q362*H362</f>
        <v>0.0071999999999999998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132</v>
      </c>
      <c r="AT362" s="230" t="s">
        <v>127</v>
      </c>
      <c r="AU362" s="230" t="s">
        <v>87</v>
      </c>
      <c r="AY362" s="18" t="s">
        <v>125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85</v>
      </c>
      <c r="BK362" s="231">
        <f>ROUND(I362*H362,2)</f>
        <v>0</v>
      </c>
      <c r="BL362" s="18" t="s">
        <v>132</v>
      </c>
      <c r="BM362" s="230" t="s">
        <v>523</v>
      </c>
    </row>
    <row r="363" s="2" customFormat="1">
      <c r="A363" s="39"/>
      <c r="B363" s="40"/>
      <c r="C363" s="41"/>
      <c r="D363" s="232" t="s">
        <v>134</v>
      </c>
      <c r="E363" s="41"/>
      <c r="F363" s="233" t="s">
        <v>524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134</v>
      </c>
      <c r="AU363" s="18" t="s">
        <v>87</v>
      </c>
    </row>
    <row r="364" s="2" customFormat="1">
      <c r="A364" s="39"/>
      <c r="B364" s="40"/>
      <c r="C364" s="41"/>
      <c r="D364" s="237" t="s">
        <v>136</v>
      </c>
      <c r="E364" s="41"/>
      <c r="F364" s="238" t="s">
        <v>525</v>
      </c>
      <c r="G364" s="41"/>
      <c r="H364" s="41"/>
      <c r="I364" s="234"/>
      <c r="J364" s="41"/>
      <c r="K364" s="41"/>
      <c r="L364" s="45"/>
      <c r="M364" s="235"/>
      <c r="N364" s="23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136</v>
      </c>
      <c r="AU364" s="18" t="s">
        <v>87</v>
      </c>
    </row>
    <row r="365" s="13" customFormat="1">
      <c r="A365" s="13"/>
      <c r="B365" s="239"/>
      <c r="C365" s="240"/>
      <c r="D365" s="232" t="s">
        <v>138</v>
      </c>
      <c r="E365" s="241" t="s">
        <v>1</v>
      </c>
      <c r="F365" s="242" t="s">
        <v>526</v>
      </c>
      <c r="G365" s="240"/>
      <c r="H365" s="243">
        <v>12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138</v>
      </c>
      <c r="AU365" s="249" t="s">
        <v>87</v>
      </c>
      <c r="AV365" s="13" t="s">
        <v>87</v>
      </c>
      <c r="AW365" s="13" t="s">
        <v>34</v>
      </c>
      <c r="AX365" s="13" t="s">
        <v>85</v>
      </c>
      <c r="AY365" s="249" t="s">
        <v>125</v>
      </c>
    </row>
    <row r="366" s="2" customFormat="1" ht="16.5" customHeight="1">
      <c r="A366" s="39"/>
      <c r="B366" s="40"/>
      <c r="C366" s="219" t="s">
        <v>527</v>
      </c>
      <c r="D366" s="219" t="s">
        <v>127</v>
      </c>
      <c r="E366" s="220" t="s">
        <v>528</v>
      </c>
      <c r="F366" s="221" t="s">
        <v>529</v>
      </c>
      <c r="G366" s="222" t="s">
        <v>183</v>
      </c>
      <c r="H366" s="223">
        <v>12</v>
      </c>
      <c r="I366" s="224"/>
      <c r="J366" s="225">
        <f>ROUND(I366*H366,2)</f>
        <v>0</v>
      </c>
      <c r="K366" s="221" t="s">
        <v>131</v>
      </c>
      <c r="L366" s="45"/>
      <c r="M366" s="226" t="s">
        <v>1</v>
      </c>
      <c r="N366" s="227" t="s">
        <v>42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132</v>
      </c>
      <c r="AT366" s="230" t="s">
        <v>127</v>
      </c>
      <c r="AU366" s="230" t="s">
        <v>87</v>
      </c>
      <c r="AY366" s="18" t="s">
        <v>125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85</v>
      </c>
      <c r="BK366" s="231">
        <f>ROUND(I366*H366,2)</f>
        <v>0</v>
      </c>
      <c r="BL366" s="18" t="s">
        <v>132</v>
      </c>
      <c r="BM366" s="230" t="s">
        <v>530</v>
      </c>
    </row>
    <row r="367" s="2" customFormat="1">
      <c r="A367" s="39"/>
      <c r="B367" s="40"/>
      <c r="C367" s="41"/>
      <c r="D367" s="232" t="s">
        <v>134</v>
      </c>
      <c r="E367" s="41"/>
      <c r="F367" s="233" t="s">
        <v>531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134</v>
      </c>
      <c r="AU367" s="18" t="s">
        <v>87</v>
      </c>
    </row>
    <row r="368" s="2" customFormat="1">
      <c r="A368" s="39"/>
      <c r="B368" s="40"/>
      <c r="C368" s="41"/>
      <c r="D368" s="237" t="s">
        <v>136</v>
      </c>
      <c r="E368" s="41"/>
      <c r="F368" s="238" t="s">
        <v>532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136</v>
      </c>
      <c r="AU368" s="18" t="s">
        <v>87</v>
      </c>
    </row>
    <row r="369" s="13" customFormat="1">
      <c r="A369" s="13"/>
      <c r="B369" s="239"/>
      <c r="C369" s="240"/>
      <c r="D369" s="232" t="s">
        <v>138</v>
      </c>
      <c r="E369" s="241" t="s">
        <v>1</v>
      </c>
      <c r="F369" s="242" t="s">
        <v>533</v>
      </c>
      <c r="G369" s="240"/>
      <c r="H369" s="243">
        <v>12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138</v>
      </c>
      <c r="AU369" s="249" t="s">
        <v>87</v>
      </c>
      <c r="AV369" s="13" t="s">
        <v>87</v>
      </c>
      <c r="AW369" s="13" t="s">
        <v>34</v>
      </c>
      <c r="AX369" s="13" t="s">
        <v>85</v>
      </c>
      <c r="AY369" s="249" t="s">
        <v>125</v>
      </c>
    </row>
    <row r="370" s="2" customFormat="1" ht="16.5" customHeight="1">
      <c r="A370" s="39"/>
      <c r="B370" s="40"/>
      <c r="C370" s="219" t="s">
        <v>534</v>
      </c>
      <c r="D370" s="219" t="s">
        <v>127</v>
      </c>
      <c r="E370" s="220" t="s">
        <v>535</v>
      </c>
      <c r="F370" s="221" t="s">
        <v>536</v>
      </c>
      <c r="G370" s="222" t="s">
        <v>410</v>
      </c>
      <c r="H370" s="223">
        <v>2</v>
      </c>
      <c r="I370" s="224"/>
      <c r="J370" s="225">
        <f>ROUND(I370*H370,2)</f>
        <v>0</v>
      </c>
      <c r="K370" s="221" t="s">
        <v>1</v>
      </c>
      <c r="L370" s="45"/>
      <c r="M370" s="226" t="s">
        <v>1</v>
      </c>
      <c r="N370" s="227" t="s">
        <v>42</v>
      </c>
      <c r="O370" s="92"/>
      <c r="P370" s="228">
        <f>O370*H370</f>
        <v>0</v>
      </c>
      <c r="Q370" s="228">
        <v>0.43819000000000002</v>
      </c>
      <c r="R370" s="228">
        <f>Q370*H370</f>
        <v>0.87638000000000005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132</v>
      </c>
      <c r="AT370" s="230" t="s">
        <v>127</v>
      </c>
      <c r="AU370" s="230" t="s">
        <v>87</v>
      </c>
      <c r="AY370" s="18" t="s">
        <v>125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85</v>
      </c>
      <c r="BK370" s="231">
        <f>ROUND(I370*H370,2)</f>
        <v>0</v>
      </c>
      <c r="BL370" s="18" t="s">
        <v>132</v>
      </c>
      <c r="BM370" s="230" t="s">
        <v>537</v>
      </c>
    </row>
    <row r="371" s="2" customFormat="1">
      <c r="A371" s="39"/>
      <c r="B371" s="40"/>
      <c r="C371" s="41"/>
      <c r="D371" s="232" t="s">
        <v>134</v>
      </c>
      <c r="E371" s="41"/>
      <c r="F371" s="233" t="s">
        <v>538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134</v>
      </c>
      <c r="AU371" s="18" t="s">
        <v>87</v>
      </c>
    </row>
    <row r="372" s="13" customFormat="1">
      <c r="A372" s="13"/>
      <c r="B372" s="239"/>
      <c r="C372" s="240"/>
      <c r="D372" s="232" t="s">
        <v>138</v>
      </c>
      <c r="E372" s="241" t="s">
        <v>1</v>
      </c>
      <c r="F372" s="242" t="s">
        <v>539</v>
      </c>
      <c r="G372" s="240"/>
      <c r="H372" s="243">
        <v>2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138</v>
      </c>
      <c r="AU372" s="249" t="s">
        <v>87</v>
      </c>
      <c r="AV372" s="13" t="s">
        <v>87</v>
      </c>
      <c r="AW372" s="13" t="s">
        <v>34</v>
      </c>
      <c r="AX372" s="13" t="s">
        <v>85</v>
      </c>
      <c r="AY372" s="249" t="s">
        <v>125</v>
      </c>
    </row>
    <row r="373" s="2" customFormat="1" ht="16.5" customHeight="1">
      <c r="A373" s="39"/>
      <c r="B373" s="40"/>
      <c r="C373" s="261" t="s">
        <v>540</v>
      </c>
      <c r="D373" s="261" t="s">
        <v>253</v>
      </c>
      <c r="E373" s="262" t="s">
        <v>541</v>
      </c>
      <c r="F373" s="263" t="s">
        <v>542</v>
      </c>
      <c r="G373" s="264" t="s">
        <v>410</v>
      </c>
      <c r="H373" s="265">
        <v>2</v>
      </c>
      <c r="I373" s="266"/>
      <c r="J373" s="267">
        <f>ROUND(I373*H373,2)</f>
        <v>0</v>
      </c>
      <c r="K373" s="263" t="s">
        <v>1</v>
      </c>
      <c r="L373" s="268"/>
      <c r="M373" s="269" t="s">
        <v>1</v>
      </c>
      <c r="N373" s="270" t="s">
        <v>42</v>
      </c>
      <c r="O373" s="92"/>
      <c r="P373" s="228">
        <f>O373*H373</f>
        <v>0</v>
      </c>
      <c r="Q373" s="228">
        <v>0.043799999999999999</v>
      </c>
      <c r="R373" s="228">
        <f>Q373*H373</f>
        <v>0.087599999999999997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180</v>
      </c>
      <c r="AT373" s="230" t="s">
        <v>253</v>
      </c>
      <c r="AU373" s="230" t="s">
        <v>87</v>
      </c>
      <c r="AY373" s="18" t="s">
        <v>125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85</v>
      </c>
      <c r="BK373" s="231">
        <f>ROUND(I373*H373,2)</f>
        <v>0</v>
      </c>
      <c r="BL373" s="18" t="s">
        <v>132</v>
      </c>
      <c r="BM373" s="230" t="s">
        <v>543</v>
      </c>
    </row>
    <row r="374" s="2" customFormat="1">
      <c r="A374" s="39"/>
      <c r="B374" s="40"/>
      <c r="C374" s="41"/>
      <c r="D374" s="232" t="s">
        <v>134</v>
      </c>
      <c r="E374" s="41"/>
      <c r="F374" s="233" t="s">
        <v>544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134</v>
      </c>
      <c r="AU374" s="18" t="s">
        <v>87</v>
      </c>
    </row>
    <row r="375" s="13" customFormat="1">
      <c r="A375" s="13"/>
      <c r="B375" s="239"/>
      <c r="C375" s="240"/>
      <c r="D375" s="232" t="s">
        <v>138</v>
      </c>
      <c r="E375" s="241" t="s">
        <v>1</v>
      </c>
      <c r="F375" s="242" t="s">
        <v>545</v>
      </c>
      <c r="G375" s="240"/>
      <c r="H375" s="243">
        <v>2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138</v>
      </c>
      <c r="AU375" s="249" t="s">
        <v>87</v>
      </c>
      <c r="AV375" s="13" t="s">
        <v>87</v>
      </c>
      <c r="AW375" s="13" t="s">
        <v>34</v>
      </c>
      <c r="AX375" s="13" t="s">
        <v>85</v>
      </c>
      <c r="AY375" s="249" t="s">
        <v>125</v>
      </c>
    </row>
    <row r="376" s="2" customFormat="1" ht="21.75" customHeight="1">
      <c r="A376" s="39"/>
      <c r="B376" s="40"/>
      <c r="C376" s="261" t="s">
        <v>546</v>
      </c>
      <c r="D376" s="261" t="s">
        <v>253</v>
      </c>
      <c r="E376" s="262" t="s">
        <v>547</v>
      </c>
      <c r="F376" s="263" t="s">
        <v>548</v>
      </c>
      <c r="G376" s="264" t="s">
        <v>410</v>
      </c>
      <c r="H376" s="265">
        <v>2</v>
      </c>
      <c r="I376" s="266"/>
      <c r="J376" s="267">
        <f>ROUND(I376*H376,2)</f>
        <v>0</v>
      </c>
      <c r="K376" s="263" t="s">
        <v>1</v>
      </c>
      <c r="L376" s="268"/>
      <c r="M376" s="269" t="s">
        <v>1</v>
      </c>
      <c r="N376" s="270" t="s">
        <v>42</v>
      </c>
      <c r="O376" s="92"/>
      <c r="P376" s="228">
        <f>O376*H376</f>
        <v>0</v>
      </c>
      <c r="Q376" s="228">
        <v>0.033599999999999998</v>
      </c>
      <c r="R376" s="228">
        <f>Q376*H376</f>
        <v>0.067199999999999996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180</v>
      </c>
      <c r="AT376" s="230" t="s">
        <v>253</v>
      </c>
      <c r="AU376" s="230" t="s">
        <v>87</v>
      </c>
      <c r="AY376" s="18" t="s">
        <v>125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85</v>
      </c>
      <c r="BK376" s="231">
        <f>ROUND(I376*H376,2)</f>
        <v>0</v>
      </c>
      <c r="BL376" s="18" t="s">
        <v>132</v>
      </c>
      <c r="BM376" s="230" t="s">
        <v>549</v>
      </c>
    </row>
    <row r="377" s="2" customFormat="1">
      <c r="A377" s="39"/>
      <c r="B377" s="40"/>
      <c r="C377" s="41"/>
      <c r="D377" s="232" t="s">
        <v>134</v>
      </c>
      <c r="E377" s="41"/>
      <c r="F377" s="233" t="s">
        <v>550</v>
      </c>
      <c r="G377" s="41"/>
      <c r="H377" s="41"/>
      <c r="I377" s="234"/>
      <c r="J377" s="41"/>
      <c r="K377" s="41"/>
      <c r="L377" s="45"/>
      <c r="M377" s="235"/>
      <c r="N377" s="236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134</v>
      </c>
      <c r="AU377" s="18" t="s">
        <v>87</v>
      </c>
    </row>
    <row r="378" s="13" customFormat="1">
      <c r="A378" s="13"/>
      <c r="B378" s="239"/>
      <c r="C378" s="240"/>
      <c r="D378" s="232" t="s">
        <v>138</v>
      </c>
      <c r="E378" s="241" t="s">
        <v>1</v>
      </c>
      <c r="F378" s="242" t="s">
        <v>551</v>
      </c>
      <c r="G378" s="240"/>
      <c r="H378" s="243">
        <v>2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138</v>
      </c>
      <c r="AU378" s="249" t="s">
        <v>87</v>
      </c>
      <c r="AV378" s="13" t="s">
        <v>87</v>
      </c>
      <c r="AW378" s="13" t="s">
        <v>34</v>
      </c>
      <c r="AX378" s="13" t="s">
        <v>85</v>
      </c>
      <c r="AY378" s="249" t="s">
        <v>125</v>
      </c>
    </row>
    <row r="379" s="2" customFormat="1" ht="16.5" customHeight="1">
      <c r="A379" s="39"/>
      <c r="B379" s="40"/>
      <c r="C379" s="261" t="s">
        <v>552</v>
      </c>
      <c r="D379" s="261" t="s">
        <v>253</v>
      </c>
      <c r="E379" s="262" t="s">
        <v>553</v>
      </c>
      <c r="F379" s="263" t="s">
        <v>554</v>
      </c>
      <c r="G379" s="264" t="s">
        <v>183</v>
      </c>
      <c r="H379" s="265">
        <v>1</v>
      </c>
      <c r="I379" s="266"/>
      <c r="J379" s="267">
        <f>ROUND(I379*H379,2)</f>
        <v>0</v>
      </c>
      <c r="K379" s="263" t="s">
        <v>131</v>
      </c>
      <c r="L379" s="268"/>
      <c r="M379" s="269" t="s">
        <v>1</v>
      </c>
      <c r="N379" s="270" t="s">
        <v>42</v>
      </c>
      <c r="O379" s="92"/>
      <c r="P379" s="228">
        <f>O379*H379</f>
        <v>0</v>
      </c>
      <c r="Q379" s="228">
        <v>0.014</v>
      </c>
      <c r="R379" s="228">
        <f>Q379*H379</f>
        <v>0.014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180</v>
      </c>
      <c r="AT379" s="230" t="s">
        <v>253</v>
      </c>
      <c r="AU379" s="230" t="s">
        <v>87</v>
      </c>
      <c r="AY379" s="18" t="s">
        <v>125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85</v>
      </c>
      <c r="BK379" s="231">
        <f>ROUND(I379*H379,2)</f>
        <v>0</v>
      </c>
      <c r="BL379" s="18" t="s">
        <v>132</v>
      </c>
      <c r="BM379" s="230" t="s">
        <v>555</v>
      </c>
    </row>
    <row r="380" s="2" customFormat="1">
      <c r="A380" s="39"/>
      <c r="B380" s="40"/>
      <c r="C380" s="41"/>
      <c r="D380" s="232" t="s">
        <v>134</v>
      </c>
      <c r="E380" s="41"/>
      <c r="F380" s="233" t="s">
        <v>554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134</v>
      </c>
      <c r="AU380" s="18" t="s">
        <v>87</v>
      </c>
    </row>
    <row r="381" s="13" customFormat="1">
      <c r="A381" s="13"/>
      <c r="B381" s="239"/>
      <c r="C381" s="240"/>
      <c r="D381" s="232" t="s">
        <v>138</v>
      </c>
      <c r="E381" s="241" t="s">
        <v>1</v>
      </c>
      <c r="F381" s="242" t="s">
        <v>556</v>
      </c>
      <c r="G381" s="240"/>
      <c r="H381" s="243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138</v>
      </c>
      <c r="AU381" s="249" t="s">
        <v>87</v>
      </c>
      <c r="AV381" s="13" t="s">
        <v>87</v>
      </c>
      <c r="AW381" s="13" t="s">
        <v>34</v>
      </c>
      <c r="AX381" s="13" t="s">
        <v>85</v>
      </c>
      <c r="AY381" s="249" t="s">
        <v>125</v>
      </c>
    </row>
    <row r="382" s="2" customFormat="1" ht="16.5" customHeight="1">
      <c r="A382" s="39"/>
      <c r="B382" s="40"/>
      <c r="C382" s="219" t="s">
        <v>557</v>
      </c>
      <c r="D382" s="219" t="s">
        <v>127</v>
      </c>
      <c r="E382" s="220" t="s">
        <v>558</v>
      </c>
      <c r="F382" s="221" t="s">
        <v>559</v>
      </c>
      <c r="G382" s="222" t="s">
        <v>410</v>
      </c>
      <c r="H382" s="223">
        <v>1</v>
      </c>
      <c r="I382" s="224"/>
      <c r="J382" s="225">
        <f>ROUND(I382*H382,2)</f>
        <v>0</v>
      </c>
      <c r="K382" s="221" t="s">
        <v>131</v>
      </c>
      <c r="L382" s="45"/>
      <c r="M382" s="226" t="s">
        <v>1</v>
      </c>
      <c r="N382" s="227" t="s">
        <v>42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0.082000000000000003</v>
      </c>
      <c r="T382" s="229">
        <f>S382*H382</f>
        <v>0.082000000000000003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132</v>
      </c>
      <c r="AT382" s="230" t="s">
        <v>127</v>
      </c>
      <c r="AU382" s="230" t="s">
        <v>87</v>
      </c>
      <c r="AY382" s="18" t="s">
        <v>125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85</v>
      </c>
      <c r="BK382" s="231">
        <f>ROUND(I382*H382,2)</f>
        <v>0</v>
      </c>
      <c r="BL382" s="18" t="s">
        <v>132</v>
      </c>
      <c r="BM382" s="230" t="s">
        <v>560</v>
      </c>
    </row>
    <row r="383" s="2" customFormat="1">
      <c r="A383" s="39"/>
      <c r="B383" s="40"/>
      <c r="C383" s="41"/>
      <c r="D383" s="232" t="s">
        <v>134</v>
      </c>
      <c r="E383" s="41"/>
      <c r="F383" s="233" t="s">
        <v>561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134</v>
      </c>
      <c r="AU383" s="18" t="s">
        <v>87</v>
      </c>
    </row>
    <row r="384" s="2" customFormat="1">
      <c r="A384" s="39"/>
      <c r="B384" s="40"/>
      <c r="C384" s="41"/>
      <c r="D384" s="237" t="s">
        <v>136</v>
      </c>
      <c r="E384" s="41"/>
      <c r="F384" s="238" t="s">
        <v>562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136</v>
      </c>
      <c r="AU384" s="18" t="s">
        <v>87</v>
      </c>
    </row>
    <row r="385" s="13" customFormat="1">
      <c r="A385" s="13"/>
      <c r="B385" s="239"/>
      <c r="C385" s="240"/>
      <c r="D385" s="232" t="s">
        <v>138</v>
      </c>
      <c r="E385" s="241" t="s">
        <v>1</v>
      </c>
      <c r="F385" s="242" t="s">
        <v>85</v>
      </c>
      <c r="G385" s="240"/>
      <c r="H385" s="243">
        <v>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138</v>
      </c>
      <c r="AU385" s="249" t="s">
        <v>87</v>
      </c>
      <c r="AV385" s="13" t="s">
        <v>87</v>
      </c>
      <c r="AW385" s="13" t="s">
        <v>34</v>
      </c>
      <c r="AX385" s="13" t="s">
        <v>85</v>
      </c>
      <c r="AY385" s="249" t="s">
        <v>125</v>
      </c>
    </row>
    <row r="386" s="2" customFormat="1" ht="16.5" customHeight="1">
      <c r="A386" s="39"/>
      <c r="B386" s="40"/>
      <c r="C386" s="219" t="s">
        <v>563</v>
      </c>
      <c r="D386" s="219" t="s">
        <v>127</v>
      </c>
      <c r="E386" s="220" t="s">
        <v>564</v>
      </c>
      <c r="F386" s="221" t="s">
        <v>565</v>
      </c>
      <c r="G386" s="222" t="s">
        <v>410</v>
      </c>
      <c r="H386" s="223">
        <v>1</v>
      </c>
      <c r="I386" s="224"/>
      <c r="J386" s="225">
        <f>ROUND(I386*H386,2)</f>
        <v>0</v>
      </c>
      <c r="K386" s="221" t="s">
        <v>131</v>
      </c>
      <c r="L386" s="45"/>
      <c r="M386" s="226" t="s">
        <v>1</v>
      </c>
      <c r="N386" s="227" t="s">
        <v>42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0.0040000000000000001</v>
      </c>
      <c r="T386" s="229">
        <f>S386*H386</f>
        <v>0.0040000000000000001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132</v>
      </c>
      <c r="AT386" s="230" t="s">
        <v>127</v>
      </c>
      <c r="AU386" s="230" t="s">
        <v>87</v>
      </c>
      <c r="AY386" s="18" t="s">
        <v>125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85</v>
      </c>
      <c r="BK386" s="231">
        <f>ROUND(I386*H386,2)</f>
        <v>0</v>
      </c>
      <c r="BL386" s="18" t="s">
        <v>132</v>
      </c>
      <c r="BM386" s="230" t="s">
        <v>566</v>
      </c>
    </row>
    <row r="387" s="2" customFormat="1">
      <c r="A387" s="39"/>
      <c r="B387" s="40"/>
      <c r="C387" s="41"/>
      <c r="D387" s="232" t="s">
        <v>134</v>
      </c>
      <c r="E387" s="41"/>
      <c r="F387" s="233" t="s">
        <v>567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134</v>
      </c>
      <c r="AU387" s="18" t="s">
        <v>87</v>
      </c>
    </row>
    <row r="388" s="2" customFormat="1">
      <c r="A388" s="39"/>
      <c r="B388" s="40"/>
      <c r="C388" s="41"/>
      <c r="D388" s="237" t="s">
        <v>136</v>
      </c>
      <c r="E388" s="41"/>
      <c r="F388" s="238" t="s">
        <v>568</v>
      </c>
      <c r="G388" s="41"/>
      <c r="H388" s="41"/>
      <c r="I388" s="234"/>
      <c r="J388" s="41"/>
      <c r="K388" s="41"/>
      <c r="L388" s="45"/>
      <c r="M388" s="235"/>
      <c r="N388" s="236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136</v>
      </c>
      <c r="AU388" s="18" t="s">
        <v>87</v>
      </c>
    </row>
    <row r="389" s="13" customFormat="1">
      <c r="A389" s="13"/>
      <c r="B389" s="239"/>
      <c r="C389" s="240"/>
      <c r="D389" s="232" t="s">
        <v>138</v>
      </c>
      <c r="E389" s="241" t="s">
        <v>1</v>
      </c>
      <c r="F389" s="242" t="s">
        <v>85</v>
      </c>
      <c r="G389" s="240"/>
      <c r="H389" s="243">
        <v>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138</v>
      </c>
      <c r="AU389" s="249" t="s">
        <v>87</v>
      </c>
      <c r="AV389" s="13" t="s">
        <v>87</v>
      </c>
      <c r="AW389" s="13" t="s">
        <v>34</v>
      </c>
      <c r="AX389" s="13" t="s">
        <v>85</v>
      </c>
      <c r="AY389" s="249" t="s">
        <v>125</v>
      </c>
    </row>
    <row r="390" s="12" customFormat="1" ht="22.8" customHeight="1">
      <c r="A390" s="12"/>
      <c r="B390" s="203"/>
      <c r="C390" s="204"/>
      <c r="D390" s="205" t="s">
        <v>76</v>
      </c>
      <c r="E390" s="217" t="s">
        <v>569</v>
      </c>
      <c r="F390" s="217" t="s">
        <v>570</v>
      </c>
      <c r="G390" s="204"/>
      <c r="H390" s="204"/>
      <c r="I390" s="207"/>
      <c r="J390" s="218">
        <f>BK390</f>
        <v>0</v>
      </c>
      <c r="K390" s="204"/>
      <c r="L390" s="209"/>
      <c r="M390" s="210"/>
      <c r="N390" s="211"/>
      <c r="O390" s="211"/>
      <c r="P390" s="212">
        <f>SUM(P391:P424)</f>
        <v>0</v>
      </c>
      <c r="Q390" s="211"/>
      <c r="R390" s="212">
        <f>SUM(R391:R424)</f>
        <v>0</v>
      </c>
      <c r="S390" s="211"/>
      <c r="T390" s="213">
        <f>SUM(T391:T424)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4" t="s">
        <v>85</v>
      </c>
      <c r="AT390" s="215" t="s">
        <v>76</v>
      </c>
      <c r="AU390" s="215" t="s">
        <v>85</v>
      </c>
      <c r="AY390" s="214" t="s">
        <v>125</v>
      </c>
      <c r="BK390" s="216">
        <f>SUM(BK391:BK424)</f>
        <v>0</v>
      </c>
    </row>
    <row r="391" s="2" customFormat="1" ht="16.5" customHeight="1">
      <c r="A391" s="39"/>
      <c r="B391" s="40"/>
      <c r="C391" s="219" t="s">
        <v>571</v>
      </c>
      <c r="D391" s="219" t="s">
        <v>127</v>
      </c>
      <c r="E391" s="220" t="s">
        <v>572</v>
      </c>
      <c r="F391" s="221" t="s">
        <v>573</v>
      </c>
      <c r="G391" s="222" t="s">
        <v>227</v>
      </c>
      <c r="H391" s="223">
        <v>538.89200000000005</v>
      </c>
      <c r="I391" s="224"/>
      <c r="J391" s="225">
        <f>ROUND(I391*H391,2)</f>
        <v>0</v>
      </c>
      <c r="K391" s="221" t="s">
        <v>131</v>
      </c>
      <c r="L391" s="45"/>
      <c r="M391" s="226" t="s">
        <v>1</v>
      </c>
      <c r="N391" s="227" t="s">
        <v>42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132</v>
      </c>
      <c r="AT391" s="230" t="s">
        <v>127</v>
      </c>
      <c r="AU391" s="230" t="s">
        <v>87</v>
      </c>
      <c r="AY391" s="18" t="s">
        <v>125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85</v>
      </c>
      <c r="BK391" s="231">
        <f>ROUND(I391*H391,2)</f>
        <v>0</v>
      </c>
      <c r="BL391" s="18" t="s">
        <v>132</v>
      </c>
      <c r="BM391" s="230" t="s">
        <v>574</v>
      </c>
    </row>
    <row r="392" s="2" customFormat="1">
      <c r="A392" s="39"/>
      <c r="B392" s="40"/>
      <c r="C392" s="41"/>
      <c r="D392" s="232" t="s">
        <v>134</v>
      </c>
      <c r="E392" s="41"/>
      <c r="F392" s="233" t="s">
        <v>575</v>
      </c>
      <c r="G392" s="41"/>
      <c r="H392" s="41"/>
      <c r="I392" s="234"/>
      <c r="J392" s="41"/>
      <c r="K392" s="41"/>
      <c r="L392" s="45"/>
      <c r="M392" s="235"/>
      <c r="N392" s="236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134</v>
      </c>
      <c r="AU392" s="18" t="s">
        <v>87</v>
      </c>
    </row>
    <row r="393" s="2" customFormat="1">
      <c r="A393" s="39"/>
      <c r="B393" s="40"/>
      <c r="C393" s="41"/>
      <c r="D393" s="237" t="s">
        <v>136</v>
      </c>
      <c r="E393" s="41"/>
      <c r="F393" s="238" t="s">
        <v>576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136</v>
      </c>
      <c r="AU393" s="18" t="s">
        <v>87</v>
      </c>
    </row>
    <row r="394" s="15" customFormat="1">
      <c r="A394" s="15"/>
      <c r="B394" s="271"/>
      <c r="C394" s="272"/>
      <c r="D394" s="232" t="s">
        <v>138</v>
      </c>
      <c r="E394" s="273" t="s">
        <v>1</v>
      </c>
      <c r="F394" s="274" t="s">
        <v>577</v>
      </c>
      <c r="G394" s="272"/>
      <c r="H394" s="273" t="s">
        <v>1</v>
      </c>
      <c r="I394" s="275"/>
      <c r="J394" s="272"/>
      <c r="K394" s="272"/>
      <c r="L394" s="276"/>
      <c r="M394" s="277"/>
      <c r="N394" s="278"/>
      <c r="O394" s="278"/>
      <c r="P394" s="278"/>
      <c r="Q394" s="278"/>
      <c r="R394" s="278"/>
      <c r="S394" s="278"/>
      <c r="T394" s="27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0" t="s">
        <v>138</v>
      </c>
      <c r="AU394" s="280" t="s">
        <v>87</v>
      </c>
      <c r="AV394" s="15" t="s">
        <v>85</v>
      </c>
      <c r="AW394" s="15" t="s">
        <v>34</v>
      </c>
      <c r="AX394" s="15" t="s">
        <v>77</v>
      </c>
      <c r="AY394" s="280" t="s">
        <v>125</v>
      </c>
    </row>
    <row r="395" s="13" customFormat="1">
      <c r="A395" s="13"/>
      <c r="B395" s="239"/>
      <c r="C395" s="240"/>
      <c r="D395" s="232" t="s">
        <v>138</v>
      </c>
      <c r="E395" s="241" t="s">
        <v>1</v>
      </c>
      <c r="F395" s="242" t="s">
        <v>578</v>
      </c>
      <c r="G395" s="240"/>
      <c r="H395" s="243">
        <v>6.2939999999999996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138</v>
      </c>
      <c r="AU395" s="249" t="s">
        <v>87</v>
      </c>
      <c r="AV395" s="13" t="s">
        <v>87</v>
      </c>
      <c r="AW395" s="13" t="s">
        <v>34</v>
      </c>
      <c r="AX395" s="13" t="s">
        <v>77</v>
      </c>
      <c r="AY395" s="249" t="s">
        <v>125</v>
      </c>
    </row>
    <row r="396" s="13" customFormat="1">
      <c r="A396" s="13"/>
      <c r="B396" s="239"/>
      <c r="C396" s="240"/>
      <c r="D396" s="232" t="s">
        <v>138</v>
      </c>
      <c r="E396" s="241" t="s">
        <v>1</v>
      </c>
      <c r="F396" s="242" t="s">
        <v>579</v>
      </c>
      <c r="G396" s="240"/>
      <c r="H396" s="243">
        <v>2.3580000000000001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138</v>
      </c>
      <c r="AU396" s="249" t="s">
        <v>87</v>
      </c>
      <c r="AV396" s="13" t="s">
        <v>87</v>
      </c>
      <c r="AW396" s="13" t="s">
        <v>34</v>
      </c>
      <c r="AX396" s="13" t="s">
        <v>77</v>
      </c>
      <c r="AY396" s="249" t="s">
        <v>125</v>
      </c>
    </row>
    <row r="397" s="13" customFormat="1">
      <c r="A397" s="13"/>
      <c r="B397" s="239"/>
      <c r="C397" s="240"/>
      <c r="D397" s="232" t="s">
        <v>138</v>
      </c>
      <c r="E397" s="241" t="s">
        <v>1</v>
      </c>
      <c r="F397" s="242" t="s">
        <v>580</v>
      </c>
      <c r="G397" s="240"/>
      <c r="H397" s="243">
        <v>3.2559999999999998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138</v>
      </c>
      <c r="AU397" s="249" t="s">
        <v>87</v>
      </c>
      <c r="AV397" s="13" t="s">
        <v>87</v>
      </c>
      <c r="AW397" s="13" t="s">
        <v>34</v>
      </c>
      <c r="AX397" s="13" t="s">
        <v>77</v>
      </c>
      <c r="AY397" s="249" t="s">
        <v>125</v>
      </c>
    </row>
    <row r="398" s="13" customFormat="1">
      <c r="A398" s="13"/>
      <c r="B398" s="239"/>
      <c r="C398" s="240"/>
      <c r="D398" s="232" t="s">
        <v>138</v>
      </c>
      <c r="E398" s="241" t="s">
        <v>1</v>
      </c>
      <c r="F398" s="242" t="s">
        <v>581</v>
      </c>
      <c r="G398" s="240"/>
      <c r="H398" s="243">
        <v>0.70399999999999996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138</v>
      </c>
      <c r="AU398" s="249" t="s">
        <v>87</v>
      </c>
      <c r="AV398" s="13" t="s">
        <v>87</v>
      </c>
      <c r="AW398" s="13" t="s">
        <v>34</v>
      </c>
      <c r="AX398" s="13" t="s">
        <v>77</v>
      </c>
      <c r="AY398" s="249" t="s">
        <v>125</v>
      </c>
    </row>
    <row r="399" s="16" customFormat="1">
      <c r="A399" s="16"/>
      <c r="B399" s="281"/>
      <c r="C399" s="282"/>
      <c r="D399" s="232" t="s">
        <v>138</v>
      </c>
      <c r="E399" s="283" t="s">
        <v>1</v>
      </c>
      <c r="F399" s="284" t="s">
        <v>582</v>
      </c>
      <c r="G399" s="282"/>
      <c r="H399" s="285">
        <v>12.612</v>
      </c>
      <c r="I399" s="286"/>
      <c r="J399" s="282"/>
      <c r="K399" s="282"/>
      <c r="L399" s="287"/>
      <c r="M399" s="288"/>
      <c r="N399" s="289"/>
      <c r="O399" s="289"/>
      <c r="P399" s="289"/>
      <c r="Q399" s="289"/>
      <c r="R399" s="289"/>
      <c r="S399" s="289"/>
      <c r="T399" s="290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91" t="s">
        <v>138</v>
      </c>
      <c r="AU399" s="291" t="s">
        <v>87</v>
      </c>
      <c r="AV399" s="16" t="s">
        <v>146</v>
      </c>
      <c r="AW399" s="16" t="s">
        <v>34</v>
      </c>
      <c r="AX399" s="16" t="s">
        <v>77</v>
      </c>
      <c r="AY399" s="291" t="s">
        <v>125</v>
      </c>
    </row>
    <row r="400" s="15" customFormat="1">
      <c r="A400" s="15"/>
      <c r="B400" s="271"/>
      <c r="C400" s="272"/>
      <c r="D400" s="232" t="s">
        <v>138</v>
      </c>
      <c r="E400" s="273" t="s">
        <v>1</v>
      </c>
      <c r="F400" s="274" t="s">
        <v>583</v>
      </c>
      <c r="G400" s="272"/>
      <c r="H400" s="273" t="s">
        <v>1</v>
      </c>
      <c r="I400" s="275"/>
      <c r="J400" s="272"/>
      <c r="K400" s="272"/>
      <c r="L400" s="276"/>
      <c r="M400" s="277"/>
      <c r="N400" s="278"/>
      <c r="O400" s="278"/>
      <c r="P400" s="278"/>
      <c r="Q400" s="278"/>
      <c r="R400" s="278"/>
      <c r="S400" s="278"/>
      <c r="T400" s="27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0" t="s">
        <v>138</v>
      </c>
      <c r="AU400" s="280" t="s">
        <v>87</v>
      </c>
      <c r="AV400" s="15" t="s">
        <v>85</v>
      </c>
      <c r="AW400" s="15" t="s">
        <v>34</v>
      </c>
      <c r="AX400" s="15" t="s">
        <v>77</v>
      </c>
      <c r="AY400" s="280" t="s">
        <v>125</v>
      </c>
    </row>
    <row r="401" s="13" customFormat="1">
      <c r="A401" s="13"/>
      <c r="B401" s="239"/>
      <c r="C401" s="240"/>
      <c r="D401" s="232" t="s">
        <v>138</v>
      </c>
      <c r="E401" s="241" t="s">
        <v>1</v>
      </c>
      <c r="F401" s="242" t="s">
        <v>584</v>
      </c>
      <c r="G401" s="240"/>
      <c r="H401" s="243">
        <v>349.60000000000002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138</v>
      </c>
      <c r="AU401" s="249" t="s">
        <v>87</v>
      </c>
      <c r="AV401" s="13" t="s">
        <v>87</v>
      </c>
      <c r="AW401" s="13" t="s">
        <v>34</v>
      </c>
      <c r="AX401" s="13" t="s">
        <v>77</v>
      </c>
      <c r="AY401" s="249" t="s">
        <v>125</v>
      </c>
    </row>
    <row r="402" s="13" customFormat="1">
      <c r="A402" s="13"/>
      <c r="B402" s="239"/>
      <c r="C402" s="240"/>
      <c r="D402" s="232" t="s">
        <v>138</v>
      </c>
      <c r="E402" s="241" t="s">
        <v>1</v>
      </c>
      <c r="F402" s="242" t="s">
        <v>585</v>
      </c>
      <c r="G402" s="240"/>
      <c r="H402" s="243">
        <v>57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138</v>
      </c>
      <c r="AU402" s="249" t="s">
        <v>87</v>
      </c>
      <c r="AV402" s="13" t="s">
        <v>87</v>
      </c>
      <c r="AW402" s="13" t="s">
        <v>34</v>
      </c>
      <c r="AX402" s="13" t="s">
        <v>77</v>
      </c>
      <c r="AY402" s="249" t="s">
        <v>125</v>
      </c>
    </row>
    <row r="403" s="13" customFormat="1">
      <c r="A403" s="13"/>
      <c r="B403" s="239"/>
      <c r="C403" s="240"/>
      <c r="D403" s="232" t="s">
        <v>138</v>
      </c>
      <c r="E403" s="241" t="s">
        <v>1</v>
      </c>
      <c r="F403" s="242" t="s">
        <v>586</v>
      </c>
      <c r="G403" s="240"/>
      <c r="H403" s="243">
        <v>14.800000000000001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138</v>
      </c>
      <c r="AU403" s="249" t="s">
        <v>87</v>
      </c>
      <c r="AV403" s="13" t="s">
        <v>87</v>
      </c>
      <c r="AW403" s="13" t="s">
        <v>34</v>
      </c>
      <c r="AX403" s="13" t="s">
        <v>77</v>
      </c>
      <c r="AY403" s="249" t="s">
        <v>125</v>
      </c>
    </row>
    <row r="404" s="16" customFormat="1">
      <c r="A404" s="16"/>
      <c r="B404" s="281"/>
      <c r="C404" s="282"/>
      <c r="D404" s="232" t="s">
        <v>138</v>
      </c>
      <c r="E404" s="283" t="s">
        <v>1</v>
      </c>
      <c r="F404" s="284" t="s">
        <v>582</v>
      </c>
      <c r="G404" s="282"/>
      <c r="H404" s="285">
        <v>421.40000000000003</v>
      </c>
      <c r="I404" s="286"/>
      <c r="J404" s="282"/>
      <c r="K404" s="282"/>
      <c r="L404" s="287"/>
      <c r="M404" s="288"/>
      <c r="N404" s="289"/>
      <c r="O404" s="289"/>
      <c r="P404" s="289"/>
      <c r="Q404" s="289"/>
      <c r="R404" s="289"/>
      <c r="S404" s="289"/>
      <c r="T404" s="290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91" t="s">
        <v>138</v>
      </c>
      <c r="AU404" s="291" t="s">
        <v>87</v>
      </c>
      <c r="AV404" s="16" t="s">
        <v>146</v>
      </c>
      <c r="AW404" s="16" t="s">
        <v>34</v>
      </c>
      <c r="AX404" s="16" t="s">
        <v>77</v>
      </c>
      <c r="AY404" s="291" t="s">
        <v>125</v>
      </c>
    </row>
    <row r="405" s="15" customFormat="1">
      <c r="A405" s="15"/>
      <c r="B405" s="271"/>
      <c r="C405" s="272"/>
      <c r="D405" s="232" t="s">
        <v>138</v>
      </c>
      <c r="E405" s="273" t="s">
        <v>1</v>
      </c>
      <c r="F405" s="274" t="s">
        <v>587</v>
      </c>
      <c r="G405" s="272"/>
      <c r="H405" s="273" t="s">
        <v>1</v>
      </c>
      <c r="I405" s="275"/>
      <c r="J405" s="272"/>
      <c r="K405" s="272"/>
      <c r="L405" s="276"/>
      <c r="M405" s="277"/>
      <c r="N405" s="278"/>
      <c r="O405" s="278"/>
      <c r="P405" s="278"/>
      <c r="Q405" s="278"/>
      <c r="R405" s="278"/>
      <c r="S405" s="278"/>
      <c r="T405" s="27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80" t="s">
        <v>138</v>
      </c>
      <c r="AU405" s="280" t="s">
        <v>87</v>
      </c>
      <c r="AV405" s="15" t="s">
        <v>85</v>
      </c>
      <c r="AW405" s="15" t="s">
        <v>34</v>
      </c>
      <c r="AX405" s="15" t="s">
        <v>77</v>
      </c>
      <c r="AY405" s="280" t="s">
        <v>125</v>
      </c>
    </row>
    <row r="406" s="13" customFormat="1">
      <c r="A406" s="13"/>
      <c r="B406" s="239"/>
      <c r="C406" s="240"/>
      <c r="D406" s="232" t="s">
        <v>138</v>
      </c>
      <c r="E406" s="241" t="s">
        <v>1</v>
      </c>
      <c r="F406" s="242" t="s">
        <v>588</v>
      </c>
      <c r="G406" s="240"/>
      <c r="H406" s="243">
        <v>104.88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138</v>
      </c>
      <c r="AU406" s="249" t="s">
        <v>87</v>
      </c>
      <c r="AV406" s="13" t="s">
        <v>87</v>
      </c>
      <c r="AW406" s="13" t="s">
        <v>34</v>
      </c>
      <c r="AX406" s="13" t="s">
        <v>77</v>
      </c>
      <c r="AY406" s="249" t="s">
        <v>125</v>
      </c>
    </row>
    <row r="407" s="16" customFormat="1">
      <c r="A407" s="16"/>
      <c r="B407" s="281"/>
      <c r="C407" s="282"/>
      <c r="D407" s="232" t="s">
        <v>138</v>
      </c>
      <c r="E407" s="283" t="s">
        <v>1</v>
      </c>
      <c r="F407" s="284" t="s">
        <v>582</v>
      </c>
      <c r="G407" s="282"/>
      <c r="H407" s="285">
        <v>104.88</v>
      </c>
      <c r="I407" s="286"/>
      <c r="J407" s="282"/>
      <c r="K407" s="282"/>
      <c r="L407" s="287"/>
      <c r="M407" s="288"/>
      <c r="N407" s="289"/>
      <c r="O407" s="289"/>
      <c r="P407" s="289"/>
      <c r="Q407" s="289"/>
      <c r="R407" s="289"/>
      <c r="S407" s="289"/>
      <c r="T407" s="290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91" t="s">
        <v>138</v>
      </c>
      <c r="AU407" s="291" t="s">
        <v>87</v>
      </c>
      <c r="AV407" s="16" t="s">
        <v>146</v>
      </c>
      <c r="AW407" s="16" t="s">
        <v>34</v>
      </c>
      <c r="AX407" s="16" t="s">
        <v>77</v>
      </c>
      <c r="AY407" s="291" t="s">
        <v>125</v>
      </c>
    </row>
    <row r="408" s="14" customFormat="1">
      <c r="A408" s="14"/>
      <c r="B408" s="250"/>
      <c r="C408" s="251"/>
      <c r="D408" s="232" t="s">
        <v>138</v>
      </c>
      <c r="E408" s="252" t="s">
        <v>1</v>
      </c>
      <c r="F408" s="253" t="s">
        <v>189</v>
      </c>
      <c r="G408" s="251"/>
      <c r="H408" s="254">
        <v>538.89200000000005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0" t="s">
        <v>138</v>
      </c>
      <c r="AU408" s="260" t="s">
        <v>87</v>
      </c>
      <c r="AV408" s="14" t="s">
        <v>132</v>
      </c>
      <c r="AW408" s="14" t="s">
        <v>34</v>
      </c>
      <c r="AX408" s="14" t="s">
        <v>85</v>
      </c>
      <c r="AY408" s="260" t="s">
        <v>125</v>
      </c>
    </row>
    <row r="409" s="2" customFormat="1" ht="16.5" customHeight="1">
      <c r="A409" s="39"/>
      <c r="B409" s="40"/>
      <c r="C409" s="219" t="s">
        <v>589</v>
      </c>
      <c r="D409" s="219" t="s">
        <v>127</v>
      </c>
      <c r="E409" s="220" t="s">
        <v>590</v>
      </c>
      <c r="F409" s="221" t="s">
        <v>591</v>
      </c>
      <c r="G409" s="222" t="s">
        <v>227</v>
      </c>
      <c r="H409" s="223">
        <v>10238.948</v>
      </c>
      <c r="I409" s="224"/>
      <c r="J409" s="225">
        <f>ROUND(I409*H409,2)</f>
        <v>0</v>
      </c>
      <c r="K409" s="221" t="s">
        <v>131</v>
      </c>
      <c r="L409" s="45"/>
      <c r="M409" s="226" t="s">
        <v>1</v>
      </c>
      <c r="N409" s="227" t="s">
        <v>42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132</v>
      </c>
      <c r="AT409" s="230" t="s">
        <v>127</v>
      </c>
      <c r="AU409" s="230" t="s">
        <v>87</v>
      </c>
      <c r="AY409" s="18" t="s">
        <v>125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85</v>
      </c>
      <c r="BK409" s="231">
        <f>ROUND(I409*H409,2)</f>
        <v>0</v>
      </c>
      <c r="BL409" s="18" t="s">
        <v>132</v>
      </c>
      <c r="BM409" s="230" t="s">
        <v>592</v>
      </c>
    </row>
    <row r="410" s="2" customFormat="1">
      <c r="A410" s="39"/>
      <c r="B410" s="40"/>
      <c r="C410" s="41"/>
      <c r="D410" s="232" t="s">
        <v>134</v>
      </c>
      <c r="E410" s="41"/>
      <c r="F410" s="233" t="s">
        <v>593</v>
      </c>
      <c r="G410" s="41"/>
      <c r="H410" s="41"/>
      <c r="I410" s="234"/>
      <c r="J410" s="41"/>
      <c r="K410" s="41"/>
      <c r="L410" s="45"/>
      <c r="M410" s="235"/>
      <c r="N410" s="236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134</v>
      </c>
      <c r="AU410" s="18" t="s">
        <v>87</v>
      </c>
    </row>
    <row r="411" s="2" customFormat="1">
      <c r="A411" s="39"/>
      <c r="B411" s="40"/>
      <c r="C411" s="41"/>
      <c r="D411" s="237" t="s">
        <v>136</v>
      </c>
      <c r="E411" s="41"/>
      <c r="F411" s="238" t="s">
        <v>594</v>
      </c>
      <c r="G411" s="41"/>
      <c r="H411" s="41"/>
      <c r="I411" s="234"/>
      <c r="J411" s="41"/>
      <c r="K411" s="41"/>
      <c r="L411" s="45"/>
      <c r="M411" s="235"/>
      <c r="N411" s="23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136</v>
      </c>
      <c r="AU411" s="18" t="s">
        <v>87</v>
      </c>
    </row>
    <row r="412" s="13" customFormat="1">
      <c r="A412" s="13"/>
      <c r="B412" s="239"/>
      <c r="C412" s="240"/>
      <c r="D412" s="232" t="s">
        <v>138</v>
      </c>
      <c r="E412" s="241" t="s">
        <v>1</v>
      </c>
      <c r="F412" s="242" t="s">
        <v>595</v>
      </c>
      <c r="G412" s="240"/>
      <c r="H412" s="243">
        <v>10238.948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138</v>
      </c>
      <c r="AU412" s="249" t="s">
        <v>87</v>
      </c>
      <c r="AV412" s="13" t="s">
        <v>87</v>
      </c>
      <c r="AW412" s="13" t="s">
        <v>34</v>
      </c>
      <c r="AX412" s="13" t="s">
        <v>85</v>
      </c>
      <c r="AY412" s="249" t="s">
        <v>125</v>
      </c>
    </row>
    <row r="413" s="2" customFormat="1" ht="24.15" customHeight="1">
      <c r="A413" s="39"/>
      <c r="B413" s="40"/>
      <c r="C413" s="219" t="s">
        <v>596</v>
      </c>
      <c r="D413" s="219" t="s">
        <v>127</v>
      </c>
      <c r="E413" s="220" t="s">
        <v>597</v>
      </c>
      <c r="F413" s="221" t="s">
        <v>598</v>
      </c>
      <c r="G413" s="222" t="s">
        <v>227</v>
      </c>
      <c r="H413" s="223">
        <v>12.612</v>
      </c>
      <c r="I413" s="224"/>
      <c r="J413" s="225">
        <f>ROUND(I413*H413,2)</f>
        <v>0</v>
      </c>
      <c r="K413" s="221" t="s">
        <v>131</v>
      </c>
      <c r="L413" s="45"/>
      <c r="M413" s="226" t="s">
        <v>1</v>
      </c>
      <c r="N413" s="227" t="s">
        <v>42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132</v>
      </c>
      <c r="AT413" s="230" t="s">
        <v>127</v>
      </c>
      <c r="AU413" s="230" t="s">
        <v>87</v>
      </c>
      <c r="AY413" s="18" t="s">
        <v>125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85</v>
      </c>
      <c r="BK413" s="231">
        <f>ROUND(I413*H413,2)</f>
        <v>0</v>
      </c>
      <c r="BL413" s="18" t="s">
        <v>132</v>
      </c>
      <c r="BM413" s="230" t="s">
        <v>599</v>
      </c>
    </row>
    <row r="414" s="2" customFormat="1">
      <c r="A414" s="39"/>
      <c r="B414" s="40"/>
      <c r="C414" s="41"/>
      <c r="D414" s="232" t="s">
        <v>134</v>
      </c>
      <c r="E414" s="41"/>
      <c r="F414" s="233" t="s">
        <v>600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134</v>
      </c>
      <c r="AU414" s="18" t="s">
        <v>87</v>
      </c>
    </row>
    <row r="415" s="2" customFormat="1">
      <c r="A415" s="39"/>
      <c r="B415" s="40"/>
      <c r="C415" s="41"/>
      <c r="D415" s="237" t="s">
        <v>136</v>
      </c>
      <c r="E415" s="41"/>
      <c r="F415" s="238" t="s">
        <v>601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136</v>
      </c>
      <c r="AU415" s="18" t="s">
        <v>87</v>
      </c>
    </row>
    <row r="416" s="13" customFormat="1">
      <c r="A416" s="13"/>
      <c r="B416" s="239"/>
      <c r="C416" s="240"/>
      <c r="D416" s="232" t="s">
        <v>138</v>
      </c>
      <c r="E416" s="241" t="s">
        <v>1</v>
      </c>
      <c r="F416" s="242" t="s">
        <v>602</v>
      </c>
      <c r="G416" s="240"/>
      <c r="H416" s="243">
        <v>12.612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138</v>
      </c>
      <c r="AU416" s="249" t="s">
        <v>87</v>
      </c>
      <c r="AV416" s="13" t="s">
        <v>87</v>
      </c>
      <c r="AW416" s="13" t="s">
        <v>34</v>
      </c>
      <c r="AX416" s="13" t="s">
        <v>85</v>
      </c>
      <c r="AY416" s="249" t="s">
        <v>125</v>
      </c>
    </row>
    <row r="417" s="2" customFormat="1" ht="24.15" customHeight="1">
      <c r="A417" s="39"/>
      <c r="B417" s="40"/>
      <c r="C417" s="219" t="s">
        <v>603</v>
      </c>
      <c r="D417" s="219" t="s">
        <v>127</v>
      </c>
      <c r="E417" s="220" t="s">
        <v>604</v>
      </c>
      <c r="F417" s="221" t="s">
        <v>229</v>
      </c>
      <c r="G417" s="222" t="s">
        <v>227</v>
      </c>
      <c r="H417" s="223">
        <v>421.39999999999998</v>
      </c>
      <c r="I417" s="224"/>
      <c r="J417" s="225">
        <f>ROUND(I417*H417,2)</f>
        <v>0</v>
      </c>
      <c r="K417" s="221" t="s">
        <v>131</v>
      </c>
      <c r="L417" s="45"/>
      <c r="M417" s="226" t="s">
        <v>1</v>
      </c>
      <c r="N417" s="227" t="s">
        <v>42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132</v>
      </c>
      <c r="AT417" s="230" t="s">
        <v>127</v>
      </c>
      <c r="AU417" s="230" t="s">
        <v>87</v>
      </c>
      <c r="AY417" s="18" t="s">
        <v>125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85</v>
      </c>
      <c r="BK417" s="231">
        <f>ROUND(I417*H417,2)</f>
        <v>0</v>
      </c>
      <c r="BL417" s="18" t="s">
        <v>132</v>
      </c>
      <c r="BM417" s="230" t="s">
        <v>605</v>
      </c>
    </row>
    <row r="418" s="2" customFormat="1">
      <c r="A418" s="39"/>
      <c r="B418" s="40"/>
      <c r="C418" s="41"/>
      <c r="D418" s="232" t="s">
        <v>134</v>
      </c>
      <c r="E418" s="41"/>
      <c r="F418" s="233" t="s">
        <v>229</v>
      </c>
      <c r="G418" s="41"/>
      <c r="H418" s="41"/>
      <c r="I418" s="234"/>
      <c r="J418" s="41"/>
      <c r="K418" s="41"/>
      <c r="L418" s="45"/>
      <c r="M418" s="235"/>
      <c r="N418" s="236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134</v>
      </c>
      <c r="AU418" s="18" t="s">
        <v>87</v>
      </c>
    </row>
    <row r="419" s="2" customFormat="1">
      <c r="A419" s="39"/>
      <c r="B419" s="40"/>
      <c r="C419" s="41"/>
      <c r="D419" s="237" t="s">
        <v>136</v>
      </c>
      <c r="E419" s="41"/>
      <c r="F419" s="238" t="s">
        <v>606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136</v>
      </c>
      <c r="AU419" s="18" t="s">
        <v>87</v>
      </c>
    </row>
    <row r="420" s="13" customFormat="1">
      <c r="A420" s="13"/>
      <c r="B420" s="239"/>
      <c r="C420" s="240"/>
      <c r="D420" s="232" t="s">
        <v>138</v>
      </c>
      <c r="E420" s="241" t="s">
        <v>1</v>
      </c>
      <c r="F420" s="242" t="s">
        <v>607</v>
      </c>
      <c r="G420" s="240"/>
      <c r="H420" s="243">
        <v>421.39999999999998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138</v>
      </c>
      <c r="AU420" s="249" t="s">
        <v>87</v>
      </c>
      <c r="AV420" s="13" t="s">
        <v>87</v>
      </c>
      <c r="AW420" s="13" t="s">
        <v>34</v>
      </c>
      <c r="AX420" s="13" t="s">
        <v>85</v>
      </c>
      <c r="AY420" s="249" t="s">
        <v>125</v>
      </c>
    </row>
    <row r="421" s="2" customFormat="1" ht="24.15" customHeight="1">
      <c r="A421" s="39"/>
      <c r="B421" s="40"/>
      <c r="C421" s="219" t="s">
        <v>608</v>
      </c>
      <c r="D421" s="219" t="s">
        <v>127</v>
      </c>
      <c r="E421" s="220" t="s">
        <v>609</v>
      </c>
      <c r="F421" s="221" t="s">
        <v>610</v>
      </c>
      <c r="G421" s="222" t="s">
        <v>227</v>
      </c>
      <c r="H421" s="223">
        <v>104.88</v>
      </c>
      <c r="I421" s="224"/>
      <c r="J421" s="225">
        <f>ROUND(I421*H421,2)</f>
        <v>0</v>
      </c>
      <c r="K421" s="221" t="s">
        <v>131</v>
      </c>
      <c r="L421" s="45"/>
      <c r="M421" s="226" t="s">
        <v>1</v>
      </c>
      <c r="N421" s="227" t="s">
        <v>42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132</v>
      </c>
      <c r="AT421" s="230" t="s">
        <v>127</v>
      </c>
      <c r="AU421" s="230" t="s">
        <v>87</v>
      </c>
      <c r="AY421" s="18" t="s">
        <v>125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85</v>
      </c>
      <c r="BK421" s="231">
        <f>ROUND(I421*H421,2)</f>
        <v>0</v>
      </c>
      <c r="BL421" s="18" t="s">
        <v>132</v>
      </c>
      <c r="BM421" s="230" t="s">
        <v>611</v>
      </c>
    </row>
    <row r="422" s="2" customFormat="1">
      <c r="A422" s="39"/>
      <c r="B422" s="40"/>
      <c r="C422" s="41"/>
      <c r="D422" s="232" t="s">
        <v>134</v>
      </c>
      <c r="E422" s="41"/>
      <c r="F422" s="233" t="s">
        <v>610</v>
      </c>
      <c r="G422" s="41"/>
      <c r="H422" s="41"/>
      <c r="I422" s="234"/>
      <c r="J422" s="41"/>
      <c r="K422" s="41"/>
      <c r="L422" s="45"/>
      <c r="M422" s="235"/>
      <c r="N422" s="236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134</v>
      </c>
      <c r="AU422" s="18" t="s">
        <v>87</v>
      </c>
    </row>
    <row r="423" s="2" customFormat="1">
      <c r="A423" s="39"/>
      <c r="B423" s="40"/>
      <c r="C423" s="41"/>
      <c r="D423" s="237" t="s">
        <v>136</v>
      </c>
      <c r="E423" s="41"/>
      <c r="F423" s="238" t="s">
        <v>612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136</v>
      </c>
      <c r="AU423" s="18" t="s">
        <v>87</v>
      </c>
    </row>
    <row r="424" s="13" customFormat="1">
      <c r="A424" s="13"/>
      <c r="B424" s="239"/>
      <c r="C424" s="240"/>
      <c r="D424" s="232" t="s">
        <v>138</v>
      </c>
      <c r="E424" s="241" t="s">
        <v>1</v>
      </c>
      <c r="F424" s="242" t="s">
        <v>613</v>
      </c>
      <c r="G424" s="240"/>
      <c r="H424" s="243">
        <v>104.88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138</v>
      </c>
      <c r="AU424" s="249" t="s">
        <v>87</v>
      </c>
      <c r="AV424" s="13" t="s">
        <v>87</v>
      </c>
      <c r="AW424" s="13" t="s">
        <v>34</v>
      </c>
      <c r="AX424" s="13" t="s">
        <v>85</v>
      </c>
      <c r="AY424" s="249" t="s">
        <v>125</v>
      </c>
    </row>
    <row r="425" s="12" customFormat="1" ht="22.8" customHeight="1">
      <c r="A425" s="12"/>
      <c r="B425" s="203"/>
      <c r="C425" s="204"/>
      <c r="D425" s="205" t="s">
        <v>76</v>
      </c>
      <c r="E425" s="217" t="s">
        <v>614</v>
      </c>
      <c r="F425" s="217" t="s">
        <v>615</v>
      </c>
      <c r="G425" s="204"/>
      <c r="H425" s="204"/>
      <c r="I425" s="207"/>
      <c r="J425" s="218">
        <f>BK425</f>
        <v>0</v>
      </c>
      <c r="K425" s="204"/>
      <c r="L425" s="209"/>
      <c r="M425" s="210"/>
      <c r="N425" s="211"/>
      <c r="O425" s="211"/>
      <c r="P425" s="212">
        <f>SUM(P426:P428)</f>
        <v>0</v>
      </c>
      <c r="Q425" s="211"/>
      <c r="R425" s="212">
        <f>SUM(R426:R428)</f>
        <v>0</v>
      </c>
      <c r="S425" s="211"/>
      <c r="T425" s="213">
        <f>SUM(T426:T428)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4" t="s">
        <v>85</v>
      </c>
      <c r="AT425" s="215" t="s">
        <v>76</v>
      </c>
      <c r="AU425" s="215" t="s">
        <v>85</v>
      </c>
      <c r="AY425" s="214" t="s">
        <v>125</v>
      </c>
      <c r="BK425" s="216">
        <f>SUM(BK426:BK428)</f>
        <v>0</v>
      </c>
    </row>
    <row r="426" s="2" customFormat="1" ht="16.5" customHeight="1">
      <c r="A426" s="39"/>
      <c r="B426" s="40"/>
      <c r="C426" s="219" t="s">
        <v>616</v>
      </c>
      <c r="D426" s="219" t="s">
        <v>127</v>
      </c>
      <c r="E426" s="220" t="s">
        <v>617</v>
      </c>
      <c r="F426" s="221" t="s">
        <v>618</v>
      </c>
      <c r="G426" s="222" t="s">
        <v>227</v>
      </c>
      <c r="H426" s="223">
        <v>302.69</v>
      </c>
      <c r="I426" s="224"/>
      <c r="J426" s="225">
        <f>ROUND(I426*H426,2)</f>
        <v>0</v>
      </c>
      <c r="K426" s="221" t="s">
        <v>131</v>
      </c>
      <c r="L426" s="45"/>
      <c r="M426" s="226" t="s">
        <v>1</v>
      </c>
      <c r="N426" s="227" t="s">
        <v>42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132</v>
      </c>
      <c r="AT426" s="230" t="s">
        <v>127</v>
      </c>
      <c r="AU426" s="230" t="s">
        <v>87</v>
      </c>
      <c r="AY426" s="18" t="s">
        <v>125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85</v>
      </c>
      <c r="BK426" s="231">
        <f>ROUND(I426*H426,2)</f>
        <v>0</v>
      </c>
      <c r="BL426" s="18" t="s">
        <v>132</v>
      </c>
      <c r="BM426" s="230" t="s">
        <v>619</v>
      </c>
    </row>
    <row r="427" s="2" customFormat="1">
      <c r="A427" s="39"/>
      <c r="B427" s="40"/>
      <c r="C427" s="41"/>
      <c r="D427" s="232" t="s">
        <v>134</v>
      </c>
      <c r="E427" s="41"/>
      <c r="F427" s="233" t="s">
        <v>620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134</v>
      </c>
      <c r="AU427" s="18" t="s">
        <v>87</v>
      </c>
    </row>
    <row r="428" s="2" customFormat="1">
      <c r="A428" s="39"/>
      <c r="B428" s="40"/>
      <c r="C428" s="41"/>
      <c r="D428" s="237" t="s">
        <v>136</v>
      </c>
      <c r="E428" s="41"/>
      <c r="F428" s="238" t="s">
        <v>621</v>
      </c>
      <c r="G428" s="41"/>
      <c r="H428" s="41"/>
      <c r="I428" s="234"/>
      <c r="J428" s="41"/>
      <c r="K428" s="41"/>
      <c r="L428" s="45"/>
      <c r="M428" s="235"/>
      <c r="N428" s="236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136</v>
      </c>
      <c r="AU428" s="18" t="s">
        <v>87</v>
      </c>
    </row>
    <row r="429" s="12" customFormat="1" ht="25.92" customHeight="1">
      <c r="A429" s="12"/>
      <c r="B429" s="203"/>
      <c r="C429" s="204"/>
      <c r="D429" s="205" t="s">
        <v>76</v>
      </c>
      <c r="E429" s="206" t="s">
        <v>622</v>
      </c>
      <c r="F429" s="206" t="s">
        <v>623</v>
      </c>
      <c r="G429" s="204"/>
      <c r="H429" s="204"/>
      <c r="I429" s="207"/>
      <c r="J429" s="208">
        <f>BK429</f>
        <v>0</v>
      </c>
      <c r="K429" s="204"/>
      <c r="L429" s="209"/>
      <c r="M429" s="210"/>
      <c r="N429" s="211"/>
      <c r="O429" s="211"/>
      <c r="P429" s="212">
        <f>P430</f>
        <v>0</v>
      </c>
      <c r="Q429" s="211"/>
      <c r="R429" s="212">
        <f>R430</f>
        <v>0.0448</v>
      </c>
      <c r="S429" s="211"/>
      <c r="T429" s="213">
        <f>T430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87</v>
      </c>
      <c r="AT429" s="215" t="s">
        <v>76</v>
      </c>
      <c r="AU429" s="215" t="s">
        <v>77</v>
      </c>
      <c r="AY429" s="214" t="s">
        <v>125</v>
      </c>
      <c r="BK429" s="216">
        <f>BK430</f>
        <v>0</v>
      </c>
    </row>
    <row r="430" s="12" customFormat="1" ht="22.8" customHeight="1">
      <c r="A430" s="12"/>
      <c r="B430" s="203"/>
      <c r="C430" s="204"/>
      <c r="D430" s="205" t="s">
        <v>76</v>
      </c>
      <c r="E430" s="217" t="s">
        <v>624</v>
      </c>
      <c r="F430" s="217" t="s">
        <v>625</v>
      </c>
      <c r="G430" s="204"/>
      <c r="H430" s="204"/>
      <c r="I430" s="207"/>
      <c r="J430" s="218">
        <f>BK430</f>
        <v>0</v>
      </c>
      <c r="K430" s="204"/>
      <c r="L430" s="209"/>
      <c r="M430" s="210"/>
      <c r="N430" s="211"/>
      <c r="O430" s="211"/>
      <c r="P430" s="212">
        <f>SUM(P431:P434)</f>
        <v>0</v>
      </c>
      <c r="Q430" s="211"/>
      <c r="R430" s="212">
        <f>SUM(R431:R434)</f>
        <v>0.0448</v>
      </c>
      <c r="S430" s="211"/>
      <c r="T430" s="213">
        <f>SUM(T431:T434)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4" t="s">
        <v>87</v>
      </c>
      <c r="AT430" s="215" t="s">
        <v>76</v>
      </c>
      <c r="AU430" s="215" t="s">
        <v>85</v>
      </c>
      <c r="AY430" s="214" t="s">
        <v>125</v>
      </c>
      <c r="BK430" s="216">
        <f>SUM(BK431:BK434)</f>
        <v>0</v>
      </c>
    </row>
    <row r="431" s="2" customFormat="1" ht="16.5" customHeight="1">
      <c r="A431" s="39"/>
      <c r="B431" s="40"/>
      <c r="C431" s="219" t="s">
        <v>626</v>
      </c>
      <c r="D431" s="219" t="s">
        <v>127</v>
      </c>
      <c r="E431" s="220" t="s">
        <v>627</v>
      </c>
      <c r="F431" s="221" t="s">
        <v>628</v>
      </c>
      <c r="G431" s="222" t="s">
        <v>130</v>
      </c>
      <c r="H431" s="223">
        <v>56</v>
      </c>
      <c r="I431" s="224"/>
      <c r="J431" s="225">
        <f>ROUND(I431*H431,2)</f>
        <v>0</v>
      </c>
      <c r="K431" s="221" t="s">
        <v>131</v>
      </c>
      <c r="L431" s="45"/>
      <c r="M431" s="226" t="s">
        <v>1</v>
      </c>
      <c r="N431" s="227" t="s">
        <v>42</v>
      </c>
      <c r="O431" s="92"/>
      <c r="P431" s="228">
        <f>O431*H431</f>
        <v>0</v>
      </c>
      <c r="Q431" s="228">
        <v>0.00080000000000000004</v>
      </c>
      <c r="R431" s="228">
        <f>Q431*H431</f>
        <v>0.0448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245</v>
      </c>
      <c r="AT431" s="230" t="s">
        <v>127</v>
      </c>
      <c r="AU431" s="230" t="s">
        <v>87</v>
      </c>
      <c r="AY431" s="18" t="s">
        <v>125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85</v>
      </c>
      <c r="BK431" s="231">
        <f>ROUND(I431*H431,2)</f>
        <v>0</v>
      </c>
      <c r="BL431" s="18" t="s">
        <v>245</v>
      </c>
      <c r="BM431" s="230" t="s">
        <v>629</v>
      </c>
    </row>
    <row r="432" s="2" customFormat="1">
      <c r="A432" s="39"/>
      <c r="B432" s="40"/>
      <c r="C432" s="41"/>
      <c r="D432" s="232" t="s">
        <v>134</v>
      </c>
      <c r="E432" s="41"/>
      <c r="F432" s="233" t="s">
        <v>630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134</v>
      </c>
      <c r="AU432" s="18" t="s">
        <v>87</v>
      </c>
    </row>
    <row r="433" s="2" customFormat="1">
      <c r="A433" s="39"/>
      <c r="B433" s="40"/>
      <c r="C433" s="41"/>
      <c r="D433" s="237" t="s">
        <v>136</v>
      </c>
      <c r="E433" s="41"/>
      <c r="F433" s="238" t="s">
        <v>631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136</v>
      </c>
      <c r="AU433" s="18" t="s">
        <v>87</v>
      </c>
    </row>
    <row r="434" s="13" customFormat="1">
      <c r="A434" s="13"/>
      <c r="B434" s="239"/>
      <c r="C434" s="240"/>
      <c r="D434" s="232" t="s">
        <v>138</v>
      </c>
      <c r="E434" s="241" t="s">
        <v>1</v>
      </c>
      <c r="F434" s="242" t="s">
        <v>632</v>
      </c>
      <c r="G434" s="240"/>
      <c r="H434" s="243">
        <v>56</v>
      </c>
      <c r="I434" s="244"/>
      <c r="J434" s="240"/>
      <c r="K434" s="240"/>
      <c r="L434" s="245"/>
      <c r="M434" s="292"/>
      <c r="N434" s="293"/>
      <c r="O434" s="293"/>
      <c r="P434" s="293"/>
      <c r="Q434" s="293"/>
      <c r="R434" s="293"/>
      <c r="S434" s="293"/>
      <c r="T434" s="29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138</v>
      </c>
      <c r="AU434" s="249" t="s">
        <v>87</v>
      </c>
      <c r="AV434" s="13" t="s">
        <v>87</v>
      </c>
      <c r="AW434" s="13" t="s">
        <v>34</v>
      </c>
      <c r="AX434" s="13" t="s">
        <v>85</v>
      </c>
      <c r="AY434" s="249" t="s">
        <v>125</v>
      </c>
    </row>
    <row r="435" s="2" customFormat="1" ht="6.96" customHeight="1">
      <c r="A435" s="39"/>
      <c r="B435" s="67"/>
      <c r="C435" s="68"/>
      <c r="D435" s="68"/>
      <c r="E435" s="68"/>
      <c r="F435" s="68"/>
      <c r="G435" s="68"/>
      <c r="H435" s="68"/>
      <c r="I435" s="68"/>
      <c r="J435" s="68"/>
      <c r="K435" s="68"/>
      <c r="L435" s="45"/>
      <c r="M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</row>
  </sheetData>
  <sheetProtection sheet="1" autoFilter="0" formatColumns="0" formatRows="0" objects="1" scenarios="1" spinCount="100000" saltValue="BgWGfP1SgLeq9d8FNKZ15ihZ4QnpY/UuhWQwC8Fm12rIRXLXdfaQlFeNorZL568+051JEPbZBor10hNUnCsgDA==" hashValue="Hpl9MVD5EcCcrfUK3zU5MuIcVoUZcfqzPBLNmK6bC4D7zZE6M+IgMEPM1vEK+U8T3D+r/iBKWc3rxpoGfX7vMg==" algorithmName="SHA-512" password="CC35"/>
  <autoFilter ref="C125:K43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1" r:id="rId1" display="https://podminky.urs.cz/item/CS_URS_2022_01/113106142"/>
    <hyperlink ref="F135" r:id="rId2" display="https://podminky.urs.cz/item/CS_URS_2022_01/113107330"/>
    <hyperlink ref="F139" r:id="rId3" display="https://podminky.urs.cz/item/CS_URS_2022_01/113107142"/>
    <hyperlink ref="F143" r:id="rId4" display="https://podminky.urs.cz/item/CS_URS_2022_01/113154124"/>
    <hyperlink ref="F147" r:id="rId5" display="https://podminky.urs.cz/item/CS_URS_2022_01/113107322"/>
    <hyperlink ref="F151" r:id="rId6" display="https://podminky.urs.cz/item/CS_URS_2022_01/113107164"/>
    <hyperlink ref="F155" r:id="rId7" display="https://podminky.urs.cz/item/CS_URS_2022_01/113107165"/>
    <hyperlink ref="F159" r:id="rId8" display="https://podminky.urs.cz/item/CS_URS_2022_01/113201112"/>
    <hyperlink ref="F165" r:id="rId9" display="https://podminky.urs.cz/item/CS_URS_2022_01/113202111"/>
    <hyperlink ref="F169" r:id="rId10" display="https://podminky.urs.cz/item/CS_URS_2022_01/122251104"/>
    <hyperlink ref="F175" r:id="rId11" display="https://podminky.urs.cz/item/CS_URS_2022_01/132251102"/>
    <hyperlink ref="F181" r:id="rId12" display="https://podminky.urs.cz/item/CS_URS_2022_01/162751117"/>
    <hyperlink ref="F189" r:id="rId13" display="https://podminky.urs.cz/item/CS_URS_2022_01/171201231"/>
    <hyperlink ref="F193" r:id="rId14" display="https://podminky.urs.cz/item/CS_URS_2022_01/171251201"/>
    <hyperlink ref="F197" r:id="rId15" display="https://podminky.urs.cz/item/CS_URS_2022_01/174151101"/>
    <hyperlink ref="F201" r:id="rId16" display="https://podminky.urs.cz/item/CS_URS_2022_01/174253301"/>
    <hyperlink ref="F208" r:id="rId17" display="https://podminky.urs.cz/item/CS_URS_2022_01/175111101"/>
    <hyperlink ref="F215" r:id="rId18" display="https://podminky.urs.cz/item/CS_URS_2022_01/181311103"/>
    <hyperlink ref="F219" r:id="rId19" display="https://podminky.urs.cz/item/CS_URS_2022_01/181411131"/>
    <hyperlink ref="F229" r:id="rId20" display="https://podminky.urs.cz/item/CS_URS_2022_01/181951112"/>
    <hyperlink ref="F234" r:id="rId21" display="https://podminky.urs.cz/item/CS_URS_2022_01/211971110"/>
    <hyperlink ref="F241" r:id="rId22" display="https://podminky.urs.cz/item/CS_URS_2022_01/212752101"/>
    <hyperlink ref="F249" r:id="rId23" display="https://podminky.urs.cz/item/CS_URS_2022_01/564851111"/>
    <hyperlink ref="F255" r:id="rId24" display="https://podminky.urs.cz/item/CS_URS_2022_01/564861111"/>
    <hyperlink ref="F259" r:id="rId25" display="https://podminky.urs.cz/item/CS_URS_2022_01/564871111"/>
    <hyperlink ref="F263" r:id="rId26" display="https://podminky.urs.cz/item/CS_URS_2022_01/567122111"/>
    <hyperlink ref="F267" r:id="rId27" display="https://podminky.urs.cz/item/CS_URS_2022_01/573191111"/>
    <hyperlink ref="F271" r:id="rId28" display="https://podminky.urs.cz/item/CS_URS_2022_01/577154111"/>
    <hyperlink ref="F275" r:id="rId29" display="https://podminky.urs.cz/item/CS_URS_2022_01/596211111"/>
    <hyperlink ref="F285" r:id="rId30" display="https://podminky.urs.cz/item/CS_URS_2022_01/596212213"/>
    <hyperlink ref="F293" r:id="rId31" display="https://podminky.urs.cz/item/CS_URS_2022_01/871315221"/>
    <hyperlink ref="F303" r:id="rId32" display="https://podminky.urs.cz/item/CS_URS_2022_01/877315211"/>
    <hyperlink ref="F310" r:id="rId33" display="https://podminky.urs.cz/item/CS_URS_2022_01/899331111"/>
    <hyperlink ref="F314" r:id="rId34" display="https://podminky.urs.cz/item/CS_URS_2022_01/899431111"/>
    <hyperlink ref="F319" r:id="rId35" display="https://podminky.urs.cz/item/CS_URS_2022_01/914111111"/>
    <hyperlink ref="F323" r:id="rId36" display="https://podminky.urs.cz/item/CS_URS_2022_01/914111112"/>
    <hyperlink ref="F330" r:id="rId37" display="https://podminky.urs.cz/item/CS_URS_2022_01/914511112"/>
    <hyperlink ref="F337" r:id="rId38" display="https://podminky.urs.cz/item/CS_URS_2022_01/915491211"/>
    <hyperlink ref="F344" r:id="rId39" display="https://podminky.urs.cz/item/CS_URS_2022_01/916131213"/>
    <hyperlink ref="F357" r:id="rId40" display="https://podminky.urs.cz/item/CS_URS_2022_01/916231213"/>
    <hyperlink ref="F364" r:id="rId41" display="https://podminky.urs.cz/item/CS_URS_2022_01/919732221"/>
    <hyperlink ref="F368" r:id="rId42" display="https://podminky.urs.cz/item/CS_URS_2022_01/919735112"/>
    <hyperlink ref="F384" r:id="rId43" display="https://podminky.urs.cz/item/CS_URS_2022_01/966006132"/>
    <hyperlink ref="F388" r:id="rId44" display="https://podminky.urs.cz/item/CS_URS_2022_01/966006211"/>
    <hyperlink ref="F393" r:id="rId45" display="https://podminky.urs.cz/item/CS_URS_2022_01/997211511"/>
    <hyperlink ref="F411" r:id="rId46" display="https://podminky.urs.cz/item/CS_URS_2022_01/997211519"/>
    <hyperlink ref="F415" r:id="rId47" display="https://podminky.urs.cz/item/CS_URS_2022_01/997221861"/>
    <hyperlink ref="F419" r:id="rId48" display="https://podminky.urs.cz/item/CS_URS_2022_01/997221873"/>
    <hyperlink ref="F423" r:id="rId49" display="https://podminky.urs.cz/item/CS_URS_2022_01/997221875"/>
    <hyperlink ref="F428" r:id="rId50" display="https://podminky.urs.cz/item/CS_URS_2022_01/998223011"/>
    <hyperlink ref="F433" r:id="rId51" display="https://podminky.urs.cz/item/CS_URS_2022_01/7111612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propojovací ulička ul. Lednická a A. Kuběny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633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6. 2. 2022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ROUND((SUM(BF120:BF148)),  2)</f>
        <v>0</v>
      </c>
      <c r="G34" s="39"/>
      <c r="H34" s="39"/>
      <c r="I34" s="156">
        <v>0.14999999999999999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ROUND((SUM(BH120:BH148)),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propojovací ulička ul. Lednická a A. Kuběny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6. 2. 2022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633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634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635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636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propojovací ulička ul. Lednická a A. Kuběny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6. 2. 2022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111</v>
      </c>
      <c r="D119" s="195" t="s">
        <v>62</v>
      </c>
      <c r="E119" s="195" t="s">
        <v>58</v>
      </c>
      <c r="F119" s="195" t="s">
        <v>59</v>
      </c>
      <c r="G119" s="195" t="s">
        <v>112</v>
      </c>
      <c r="H119" s="195" t="s">
        <v>113</v>
      </c>
      <c r="I119" s="195" t="s">
        <v>114</v>
      </c>
      <c r="J119" s="195" t="s">
        <v>97</v>
      </c>
      <c r="K119" s="196" t="s">
        <v>115</v>
      </c>
      <c r="L119" s="197"/>
      <c r="M119" s="101" t="s">
        <v>1</v>
      </c>
      <c r="N119" s="102" t="s">
        <v>41</v>
      </c>
      <c r="O119" s="102" t="s">
        <v>116</v>
      </c>
      <c r="P119" s="102" t="s">
        <v>117</v>
      </c>
      <c r="Q119" s="102" t="s">
        <v>118</v>
      </c>
      <c r="R119" s="102" t="s">
        <v>119</v>
      </c>
      <c r="S119" s="102" t="s">
        <v>120</v>
      </c>
      <c r="T119" s="103" t="s">
        <v>121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122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99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88</v>
      </c>
      <c r="F121" s="206" t="s">
        <v>89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159</v>
      </c>
      <c r="AT121" s="215" t="s">
        <v>76</v>
      </c>
      <c r="AU121" s="215" t="s">
        <v>77</v>
      </c>
      <c r="AY121" s="214" t="s">
        <v>125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637</v>
      </c>
      <c r="F122" s="217" t="s">
        <v>638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159</v>
      </c>
      <c r="AT122" s="215" t="s">
        <v>76</v>
      </c>
      <c r="AU122" s="215" t="s">
        <v>85</v>
      </c>
      <c r="AY122" s="214" t="s">
        <v>125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85</v>
      </c>
      <c r="D123" s="219" t="s">
        <v>127</v>
      </c>
      <c r="E123" s="220" t="s">
        <v>639</v>
      </c>
      <c r="F123" s="221" t="s">
        <v>640</v>
      </c>
      <c r="G123" s="222" t="s">
        <v>641</v>
      </c>
      <c r="H123" s="223">
        <v>1</v>
      </c>
      <c r="I123" s="224"/>
      <c r="J123" s="225">
        <f>ROUND(I123*H123,2)</f>
        <v>0</v>
      </c>
      <c r="K123" s="221" t="s">
        <v>642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643</v>
      </c>
      <c r="AT123" s="230" t="s">
        <v>127</v>
      </c>
      <c r="AU123" s="230" t="s">
        <v>87</v>
      </c>
      <c r="AY123" s="18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643</v>
      </c>
      <c r="BM123" s="230" t="s">
        <v>644</v>
      </c>
    </row>
    <row r="124" s="2" customFormat="1">
      <c r="A124" s="39"/>
      <c r="B124" s="40"/>
      <c r="C124" s="41"/>
      <c r="D124" s="232" t="s">
        <v>134</v>
      </c>
      <c r="E124" s="41"/>
      <c r="F124" s="233" t="s">
        <v>640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87</v>
      </c>
    </row>
    <row r="125" s="13" customFormat="1">
      <c r="A125" s="13"/>
      <c r="B125" s="239"/>
      <c r="C125" s="240"/>
      <c r="D125" s="232" t="s">
        <v>138</v>
      </c>
      <c r="E125" s="241" t="s">
        <v>1</v>
      </c>
      <c r="F125" s="242" t="s">
        <v>85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138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125</v>
      </c>
    </row>
    <row r="126" s="2" customFormat="1" ht="16.5" customHeight="1">
      <c r="A126" s="39"/>
      <c r="B126" s="40"/>
      <c r="C126" s="219" t="s">
        <v>87</v>
      </c>
      <c r="D126" s="219" t="s">
        <v>127</v>
      </c>
      <c r="E126" s="220" t="s">
        <v>645</v>
      </c>
      <c r="F126" s="221" t="s">
        <v>646</v>
      </c>
      <c r="G126" s="222" t="s">
        <v>641</v>
      </c>
      <c r="H126" s="223">
        <v>1</v>
      </c>
      <c r="I126" s="224"/>
      <c r="J126" s="225">
        <f>ROUND(I126*H126,2)</f>
        <v>0</v>
      </c>
      <c r="K126" s="221" t="s">
        <v>642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643</v>
      </c>
      <c r="AT126" s="230" t="s">
        <v>127</v>
      </c>
      <c r="AU126" s="230" t="s">
        <v>87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643</v>
      </c>
      <c r="BM126" s="230" t="s">
        <v>647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646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87</v>
      </c>
    </row>
    <row r="128" s="13" customFormat="1">
      <c r="A128" s="13"/>
      <c r="B128" s="239"/>
      <c r="C128" s="240"/>
      <c r="D128" s="232" t="s">
        <v>138</v>
      </c>
      <c r="E128" s="241" t="s">
        <v>1</v>
      </c>
      <c r="F128" s="242" t="s">
        <v>648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125</v>
      </c>
    </row>
    <row r="129" s="2" customFormat="1" ht="16.5" customHeight="1">
      <c r="A129" s="39"/>
      <c r="B129" s="40"/>
      <c r="C129" s="219" t="s">
        <v>146</v>
      </c>
      <c r="D129" s="219" t="s">
        <v>127</v>
      </c>
      <c r="E129" s="220" t="s">
        <v>649</v>
      </c>
      <c r="F129" s="221" t="s">
        <v>650</v>
      </c>
      <c r="G129" s="222" t="s">
        <v>641</v>
      </c>
      <c r="H129" s="223">
        <v>1</v>
      </c>
      <c r="I129" s="224"/>
      <c r="J129" s="225">
        <f>ROUND(I129*H129,2)</f>
        <v>0</v>
      </c>
      <c r="K129" s="221" t="s">
        <v>642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643</v>
      </c>
      <c r="AT129" s="230" t="s">
        <v>127</v>
      </c>
      <c r="AU129" s="230" t="s">
        <v>87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643</v>
      </c>
      <c r="BM129" s="230" t="s">
        <v>651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650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87</v>
      </c>
    </row>
    <row r="131" s="13" customFormat="1">
      <c r="A131" s="13"/>
      <c r="B131" s="239"/>
      <c r="C131" s="240"/>
      <c r="D131" s="232" t="s">
        <v>138</v>
      </c>
      <c r="E131" s="241" t="s">
        <v>1</v>
      </c>
      <c r="F131" s="242" t="s">
        <v>652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125</v>
      </c>
    </row>
    <row r="132" s="2" customFormat="1" ht="16.5" customHeight="1">
      <c r="A132" s="39"/>
      <c r="B132" s="40"/>
      <c r="C132" s="219" t="s">
        <v>132</v>
      </c>
      <c r="D132" s="219" t="s">
        <v>127</v>
      </c>
      <c r="E132" s="220" t="s">
        <v>653</v>
      </c>
      <c r="F132" s="221" t="s">
        <v>654</v>
      </c>
      <c r="G132" s="222" t="s">
        <v>641</v>
      </c>
      <c r="H132" s="223">
        <v>1</v>
      </c>
      <c r="I132" s="224"/>
      <c r="J132" s="225">
        <f>ROUND(I132*H132,2)</f>
        <v>0</v>
      </c>
      <c r="K132" s="221" t="s">
        <v>642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643</v>
      </c>
      <c r="AT132" s="230" t="s">
        <v>127</v>
      </c>
      <c r="AU132" s="230" t="s">
        <v>87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643</v>
      </c>
      <c r="BM132" s="230" t="s">
        <v>655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654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87</v>
      </c>
    </row>
    <row r="134" s="13" customFormat="1">
      <c r="A134" s="13"/>
      <c r="B134" s="239"/>
      <c r="C134" s="240"/>
      <c r="D134" s="232" t="s">
        <v>138</v>
      </c>
      <c r="E134" s="241" t="s">
        <v>1</v>
      </c>
      <c r="F134" s="242" t="s">
        <v>656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138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125</v>
      </c>
    </row>
    <row r="135" s="12" customFormat="1" ht="22.8" customHeight="1">
      <c r="A135" s="12"/>
      <c r="B135" s="203"/>
      <c r="C135" s="204"/>
      <c r="D135" s="205" t="s">
        <v>76</v>
      </c>
      <c r="E135" s="217" t="s">
        <v>657</v>
      </c>
      <c r="F135" s="217" t="s">
        <v>658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159</v>
      </c>
      <c r="AT135" s="215" t="s">
        <v>76</v>
      </c>
      <c r="AU135" s="215" t="s">
        <v>85</v>
      </c>
      <c r="AY135" s="214" t="s">
        <v>125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159</v>
      </c>
      <c r="D136" s="219" t="s">
        <v>127</v>
      </c>
      <c r="E136" s="220" t="s">
        <v>659</v>
      </c>
      <c r="F136" s="221" t="s">
        <v>660</v>
      </c>
      <c r="G136" s="222" t="s">
        <v>641</v>
      </c>
      <c r="H136" s="223">
        <v>1</v>
      </c>
      <c r="I136" s="224"/>
      <c r="J136" s="225">
        <f>ROUND(I136*H136,2)</f>
        <v>0</v>
      </c>
      <c r="K136" s="221" t="s">
        <v>642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643</v>
      </c>
      <c r="AT136" s="230" t="s">
        <v>127</v>
      </c>
      <c r="AU136" s="230" t="s">
        <v>87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643</v>
      </c>
      <c r="BM136" s="230" t="s">
        <v>661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660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87</v>
      </c>
    </row>
    <row r="138" s="13" customFormat="1">
      <c r="A138" s="13"/>
      <c r="B138" s="239"/>
      <c r="C138" s="240"/>
      <c r="D138" s="232" t="s">
        <v>138</v>
      </c>
      <c r="E138" s="241" t="s">
        <v>1</v>
      </c>
      <c r="F138" s="242" t="s">
        <v>662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138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125</v>
      </c>
    </row>
    <row r="139" s="2" customFormat="1" ht="16.5" customHeight="1">
      <c r="A139" s="39"/>
      <c r="B139" s="40"/>
      <c r="C139" s="219" t="s">
        <v>166</v>
      </c>
      <c r="D139" s="219" t="s">
        <v>127</v>
      </c>
      <c r="E139" s="220" t="s">
        <v>663</v>
      </c>
      <c r="F139" s="221" t="s">
        <v>664</v>
      </c>
      <c r="G139" s="222" t="s">
        <v>641</v>
      </c>
      <c r="H139" s="223">
        <v>1</v>
      </c>
      <c r="I139" s="224"/>
      <c r="J139" s="225">
        <f>ROUND(I139*H139,2)</f>
        <v>0</v>
      </c>
      <c r="K139" s="221" t="s">
        <v>642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643</v>
      </c>
      <c r="AT139" s="230" t="s">
        <v>127</v>
      </c>
      <c r="AU139" s="230" t="s">
        <v>87</v>
      </c>
      <c r="AY139" s="18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643</v>
      </c>
      <c r="BM139" s="230" t="s">
        <v>665</v>
      </c>
    </row>
    <row r="140" s="2" customFormat="1">
      <c r="A140" s="39"/>
      <c r="B140" s="40"/>
      <c r="C140" s="41"/>
      <c r="D140" s="232" t="s">
        <v>134</v>
      </c>
      <c r="E140" s="41"/>
      <c r="F140" s="233" t="s">
        <v>664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87</v>
      </c>
    </row>
    <row r="141" s="13" customFormat="1">
      <c r="A141" s="13"/>
      <c r="B141" s="239"/>
      <c r="C141" s="240"/>
      <c r="D141" s="232" t="s">
        <v>138</v>
      </c>
      <c r="E141" s="241" t="s">
        <v>1</v>
      </c>
      <c r="F141" s="242" t="s">
        <v>666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138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125</v>
      </c>
    </row>
    <row r="142" s="2" customFormat="1" ht="16.5" customHeight="1">
      <c r="A142" s="39"/>
      <c r="B142" s="40"/>
      <c r="C142" s="219" t="s">
        <v>173</v>
      </c>
      <c r="D142" s="219" t="s">
        <v>127</v>
      </c>
      <c r="E142" s="220" t="s">
        <v>667</v>
      </c>
      <c r="F142" s="221" t="s">
        <v>668</v>
      </c>
      <c r="G142" s="222" t="s">
        <v>641</v>
      </c>
      <c r="H142" s="223">
        <v>1</v>
      </c>
      <c r="I142" s="224"/>
      <c r="J142" s="225">
        <f>ROUND(I142*H142,2)</f>
        <v>0</v>
      </c>
      <c r="K142" s="221" t="s">
        <v>642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643</v>
      </c>
      <c r="AT142" s="230" t="s">
        <v>127</v>
      </c>
      <c r="AU142" s="230" t="s">
        <v>87</v>
      </c>
      <c r="AY142" s="18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643</v>
      </c>
      <c r="BM142" s="230" t="s">
        <v>669</v>
      </c>
    </row>
    <row r="143" s="2" customFormat="1">
      <c r="A143" s="39"/>
      <c r="B143" s="40"/>
      <c r="C143" s="41"/>
      <c r="D143" s="232" t="s">
        <v>134</v>
      </c>
      <c r="E143" s="41"/>
      <c r="F143" s="233" t="s">
        <v>668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87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85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125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670</v>
      </c>
      <c r="F145" s="217" t="s">
        <v>671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159</v>
      </c>
      <c r="AT145" s="215" t="s">
        <v>76</v>
      </c>
      <c r="AU145" s="215" t="s">
        <v>85</v>
      </c>
      <c r="AY145" s="214" t="s">
        <v>125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180</v>
      </c>
      <c r="D146" s="219" t="s">
        <v>127</v>
      </c>
      <c r="E146" s="220" t="s">
        <v>672</v>
      </c>
      <c r="F146" s="221" t="s">
        <v>673</v>
      </c>
      <c r="G146" s="222" t="s">
        <v>641</v>
      </c>
      <c r="H146" s="223">
        <v>2</v>
      </c>
      <c r="I146" s="224"/>
      <c r="J146" s="225">
        <f>ROUND(I146*H146,2)</f>
        <v>0</v>
      </c>
      <c r="K146" s="221" t="s">
        <v>642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643</v>
      </c>
      <c r="AT146" s="230" t="s">
        <v>127</v>
      </c>
      <c r="AU146" s="230" t="s">
        <v>87</v>
      </c>
      <c r="AY146" s="18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643</v>
      </c>
      <c r="BM146" s="230" t="s">
        <v>674</v>
      </c>
    </row>
    <row r="147" s="2" customFormat="1">
      <c r="A147" s="39"/>
      <c r="B147" s="40"/>
      <c r="C147" s="41"/>
      <c r="D147" s="232" t="s">
        <v>134</v>
      </c>
      <c r="E147" s="41"/>
      <c r="F147" s="233" t="s">
        <v>673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87</v>
      </c>
    </row>
    <row r="148" s="13" customFormat="1">
      <c r="A148" s="13"/>
      <c r="B148" s="239"/>
      <c r="C148" s="240"/>
      <c r="D148" s="232" t="s">
        <v>138</v>
      </c>
      <c r="E148" s="241" t="s">
        <v>1</v>
      </c>
      <c r="F148" s="242" t="s">
        <v>87</v>
      </c>
      <c r="G148" s="240"/>
      <c r="H148" s="243">
        <v>2</v>
      </c>
      <c r="I148" s="244"/>
      <c r="J148" s="240"/>
      <c r="K148" s="240"/>
      <c r="L148" s="245"/>
      <c r="M148" s="292"/>
      <c r="N148" s="293"/>
      <c r="O148" s="293"/>
      <c r="P148" s="293"/>
      <c r="Q148" s="293"/>
      <c r="R148" s="293"/>
      <c r="S148" s="293"/>
      <c r="T148" s="2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125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USfFxQdy9SNDOCNMIYRnPxgbQevfUkYwkIDUKyNf9qqAFbqAJz3BgBqdYVQLLHHxDhrPxGrjivpIoNSH4lt76g==" hashValue="6W7qBoaPM7DIttffBtKYdO86+3uDS9WUF5+wA2xTWXDePudsRqFjqSmdzq+FeUEq6YJkKVFltK80OHlOV6MYaw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2022-02-06T20:37:26Z</dcterms:created>
  <dcterms:modified xsi:type="dcterms:W3CDTF">2022-02-06T20:37:32Z</dcterms:modified>
</cp:coreProperties>
</file>